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'Дашборд'!C63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'Дашборд'!$A$64:$A$94</f>
            </numRef>
          </cat>
          <val>
            <numRef>
              <f>'Дашборд'!$C$64:$C$94</f>
            </numRef>
          </val>
        </ser>
        <ser>
          <idx val="1"/>
          <order val="1"/>
          <tx>
            <strRef>
              <f>'Дашборд'!D63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'Дашборд'!$A$64:$A$94</f>
            </numRef>
          </cat>
          <val>
            <numRef>
              <f>'Дашборд'!$D$64:$D$94</f>
            </numRef>
          </val>
        </ser>
        <ser>
          <idx val="2"/>
          <order val="2"/>
          <tx>
            <strRef>
              <f>'Дашборд'!E63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'Дашборд'!$A$64:$A$94</f>
            </numRef>
          </cat>
          <val>
            <numRef>
              <f>'Дашборд'!$E$64:$E$94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54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19.07.2026</t>
        </is>
      </c>
    </row>
    <row r="2">
      <c r="E2" t="inlineStr">
        <is>
          <t>Период: 01.07.2026 — 19.07.2026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Зайцев Анатолий Викторович</t>
        </is>
      </c>
      <c r="E7" s="7" t="n">
        <v>23207.25</v>
      </c>
      <c r="F7" s="7" t="n">
        <v>13</v>
      </c>
      <c r="G7" s="7" t="n">
        <v>8453.75</v>
      </c>
      <c r="H7" s="7" t="n">
        <v>9</v>
      </c>
      <c r="I7" s="7" t="n">
        <v>0</v>
      </c>
      <c r="J7" s="7" t="n">
        <v>15</v>
      </c>
      <c r="K7" s="7">
        <f>ROUND(J7*BP7/100,0)*100</f>
        <v/>
      </c>
      <c r="L7" s="7" t="n">
        <v>0</v>
      </c>
      <c r="M7" s="7">
        <f>E7-K7</f>
        <v/>
      </c>
      <c r="N7" s="7" t="n">
        <v>1</v>
      </c>
      <c r="O7" s="7" t="n">
        <v>11751.75</v>
      </c>
      <c r="P7" s="7" t="n">
        <v>7</v>
      </c>
      <c r="Q7" s="7" t="n">
        <v>7445</v>
      </c>
      <c r="R7" s="7" t="n">
        <v>8</v>
      </c>
      <c r="S7" s="7" t="n">
        <v>0</v>
      </c>
      <c r="T7" s="7" t="n">
        <v>15</v>
      </c>
      <c r="U7" s="7">
        <f>ROUND(T7*BP7/100,0)*100</f>
        <v/>
      </c>
      <c r="V7" s="7" t="n">
        <v>0</v>
      </c>
      <c r="W7" s="7">
        <f>O7-U7</f>
        <v/>
      </c>
      <c r="X7" s="7" t="n">
        <v>1</v>
      </c>
      <c r="Y7" s="7" t="n">
        <v>13774.25</v>
      </c>
      <c r="Z7" s="7" t="n">
        <v>8</v>
      </c>
      <c r="AA7" s="7" t="n">
        <v>9513.75</v>
      </c>
      <c r="AB7" s="7" t="n">
        <v>10</v>
      </c>
      <c r="AC7" s="7" t="n">
        <v>0</v>
      </c>
      <c r="AD7" s="7" t="n">
        <v>15</v>
      </c>
      <c r="AE7" s="7">
        <f>ROUND(AD7*BP7/100,0)*100</f>
        <v/>
      </c>
      <c r="AF7" s="7" t="n">
        <v>0</v>
      </c>
      <c r="AG7" s="7">
        <f>Y7-AE7</f>
        <v/>
      </c>
      <c r="AH7" s="7" t="n">
        <v>1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15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7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1475.172875</v>
      </c>
      <c r="BQ7" s="7">
        <f>BO7/19*31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МТ</t>
        </is>
      </c>
      <c r="D8" s="6" t="inlineStr">
        <is>
          <t>Киселевская Яна Александровна</t>
        </is>
      </c>
      <c r="E8" s="7" t="n">
        <v>25275.5</v>
      </c>
      <c r="F8" s="7" t="n">
        <v>13</v>
      </c>
      <c r="G8" s="7" t="n">
        <v>33792</v>
      </c>
      <c r="H8" s="7" t="n">
        <v>33</v>
      </c>
      <c r="I8" s="7" t="n">
        <v>0</v>
      </c>
      <c r="J8" s="7" t="n">
        <v>40</v>
      </c>
      <c r="K8" s="7">
        <f>ROUND(J8*BP8/100,0)*100</f>
        <v/>
      </c>
      <c r="L8" s="7" t="n">
        <v>0</v>
      </c>
      <c r="M8" s="7">
        <f>E8-K8</f>
        <v/>
      </c>
      <c r="N8" s="7" t="n">
        <v>1</v>
      </c>
      <c r="O8" s="7" t="n">
        <v>39703.75</v>
      </c>
      <c r="P8" s="7" t="n">
        <v>20</v>
      </c>
      <c r="Q8" s="7" t="n">
        <v>30311</v>
      </c>
      <c r="R8" s="7" t="n">
        <v>29</v>
      </c>
      <c r="S8" s="7" t="n">
        <v>0</v>
      </c>
      <c r="T8" s="7" t="n">
        <v>40</v>
      </c>
      <c r="U8" s="7">
        <f>ROUND(T8*BP8/100,0)*100</f>
        <v/>
      </c>
      <c r="V8" s="7" t="n">
        <v>0</v>
      </c>
      <c r="W8" s="7">
        <f>O8-U8</f>
        <v/>
      </c>
      <c r="X8" s="7" t="n">
        <v>2</v>
      </c>
      <c r="Y8" s="7" t="n">
        <v>0</v>
      </c>
      <c r="Z8" s="7" t="n">
        <v>0</v>
      </c>
      <c r="AA8" s="7" t="n">
        <v>0</v>
      </c>
      <c r="AB8" s="7" t="n">
        <v>0</v>
      </c>
      <c r="AC8" s="7" t="n">
        <v>0</v>
      </c>
      <c r="AD8" s="7" t="n">
        <v>40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0</v>
      </c>
      <c r="AJ8" s="7" t="n">
        <v>0</v>
      </c>
      <c r="AK8" s="7" t="n">
        <v>0</v>
      </c>
      <c r="AL8" s="7" t="n">
        <v>0</v>
      </c>
      <c r="AM8" s="7" t="n">
        <v>0</v>
      </c>
      <c r="AN8" s="7" t="n">
        <v>40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0</v>
      </c>
      <c r="AT8" s="7" t="n">
        <v>0</v>
      </c>
      <c r="AU8" s="7" t="n">
        <v>0</v>
      </c>
      <c r="AV8" s="7" t="n">
        <v>0</v>
      </c>
      <c r="AW8" s="7" t="n">
        <v>0</v>
      </c>
      <c r="AX8" s="7" t="n">
        <v>17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1357.783625730994</v>
      </c>
      <c r="BQ8" s="7">
        <f>BO8/19*31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МТ</t>
        </is>
      </c>
      <c r="D9" s="6" t="inlineStr">
        <is>
          <t>Колос Виктор Андреевич</t>
        </is>
      </c>
      <c r="E9" s="7" t="n">
        <v>0</v>
      </c>
      <c r="F9" s="7" t="n">
        <v>0</v>
      </c>
      <c r="G9" s="7" t="n">
        <v>0</v>
      </c>
      <c r="H9" s="7" t="n">
        <v>0</v>
      </c>
      <c r="I9" s="7" t="n">
        <v>0</v>
      </c>
      <c r="J9" s="7" t="n">
        <v>19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0</v>
      </c>
      <c r="P9" s="7" t="n">
        <v>0</v>
      </c>
      <c r="Q9" s="7" t="n">
        <v>21093.5</v>
      </c>
      <c r="R9" s="7" t="n">
        <v>18</v>
      </c>
      <c r="S9" s="7" t="n">
        <v>0</v>
      </c>
      <c r="T9" s="7" t="n">
        <v>19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0</v>
      </c>
      <c r="Z9" s="7" t="n">
        <v>0</v>
      </c>
      <c r="AA9" s="7" t="n">
        <v>56496.75</v>
      </c>
      <c r="AB9" s="7" t="n">
        <v>47</v>
      </c>
      <c r="AC9" s="7" t="n">
        <v>0</v>
      </c>
      <c r="AD9" s="7" t="n">
        <v>19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19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8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214876.65</v>
      </c>
      <c r="BO9" s="7">
        <f>BL9+BM9+BN9</f>
        <v/>
      </c>
      <c r="BP9" s="7" t="n">
        <v>1223.948219178082</v>
      </c>
      <c r="BQ9" s="7">
        <f>BO9/19*31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МТ</t>
        </is>
      </c>
      <c r="D10" s="6" t="inlineStr">
        <is>
          <t>Парфенова Ксения Александровна</t>
        </is>
      </c>
      <c r="E10" s="7" t="n">
        <v>24230</v>
      </c>
      <c r="F10" s="7" t="n">
        <v>12</v>
      </c>
      <c r="G10" s="7" t="n">
        <v>2160</v>
      </c>
      <c r="H10" s="7" t="n">
        <v>2</v>
      </c>
      <c r="I10" s="7" t="n">
        <v>0</v>
      </c>
      <c r="J10" s="7" t="n">
        <v>12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21645.5</v>
      </c>
      <c r="P10" s="7" t="n">
        <v>10</v>
      </c>
      <c r="Q10" s="7" t="n">
        <v>5275</v>
      </c>
      <c r="R10" s="7" t="n">
        <v>5</v>
      </c>
      <c r="S10" s="7" t="n">
        <v>0</v>
      </c>
      <c r="T10" s="7" t="n">
        <v>12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13137.5</v>
      </c>
      <c r="Z10" s="7" t="n">
        <v>6</v>
      </c>
      <c r="AA10" s="7" t="n">
        <v>1080</v>
      </c>
      <c r="AB10" s="7" t="n">
        <v>1</v>
      </c>
      <c r="AC10" s="7" t="n">
        <v>0</v>
      </c>
      <c r="AD10" s="7" t="n">
        <v>12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0</v>
      </c>
      <c r="AN10" s="7" t="n">
        <v>12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0</v>
      </c>
      <c r="AT10" s="7" t="n">
        <v>0</v>
      </c>
      <c r="AU10" s="7" t="n">
        <v>0</v>
      </c>
      <c r="AV10" s="7" t="n">
        <v>0</v>
      </c>
      <c r="AW10" s="7" t="n">
        <v>0</v>
      </c>
      <c r="AX10" s="7" t="n">
        <v>5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1803.060344827586</v>
      </c>
      <c r="BQ10" s="7">
        <f>BO10/19*31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Созонов Роман Алексеевич</t>
        </is>
      </c>
      <c r="E11" s="7" t="n">
        <v>18685</v>
      </c>
      <c r="F11" s="7" t="n">
        <v>10</v>
      </c>
      <c r="G11" s="7" t="n">
        <v>18036.25</v>
      </c>
      <c r="H11" s="7" t="n">
        <v>20</v>
      </c>
      <c r="I11" s="7" t="n">
        <v>0</v>
      </c>
      <c r="J11" s="7" t="n">
        <v>28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18215</v>
      </c>
      <c r="P11" s="7" t="n">
        <v>9</v>
      </c>
      <c r="Q11" s="7" t="n">
        <v>20060</v>
      </c>
      <c r="R11" s="7" t="n">
        <v>22</v>
      </c>
      <c r="S11" s="7" t="n">
        <v>0</v>
      </c>
      <c r="T11" s="7" t="n">
        <v>28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15887.5</v>
      </c>
      <c r="Z11" s="7" t="n">
        <v>8</v>
      </c>
      <c r="AA11" s="7" t="n">
        <v>7420</v>
      </c>
      <c r="AB11" s="7" t="n">
        <v>8</v>
      </c>
      <c r="AC11" s="7" t="n">
        <v>0</v>
      </c>
      <c r="AD11" s="7" t="n">
        <v>28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  <c r="AM11" s="7" t="n">
        <v>0</v>
      </c>
      <c r="AN11" s="7" t="n">
        <v>28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12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1194.884453781513</v>
      </c>
      <c r="BQ11" s="7">
        <f>BO11/19*31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ПТ</t>
        </is>
      </c>
      <c r="D12" s="6" t="inlineStr">
        <is>
          <t>Федяй Антон Владиславович</t>
        </is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0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0</v>
      </c>
      <c r="P12" s="7" t="n">
        <v>0</v>
      </c>
      <c r="Q12" s="7" t="n">
        <v>0</v>
      </c>
      <c r="R12" s="7" t="n">
        <v>0</v>
      </c>
      <c r="S12" s="7" t="n">
        <v>0</v>
      </c>
      <c r="T12" s="7" t="n">
        <v>0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0</v>
      </c>
      <c r="Z12" s="7" t="n">
        <v>0</v>
      </c>
      <c r="AA12" s="7" t="n">
        <v>0</v>
      </c>
      <c r="AB12" s="7" t="n">
        <v>0</v>
      </c>
      <c r="AC12" s="7" t="n">
        <v>0</v>
      </c>
      <c r="AD12" s="7" t="n">
        <v>0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0</v>
      </c>
      <c r="AJ12" s="7" t="n">
        <v>0</v>
      </c>
      <c r="AK12" s="7" t="n">
        <v>0</v>
      </c>
      <c r="AL12" s="7" t="n">
        <v>0</v>
      </c>
      <c r="AM12" s="7" t="n">
        <v>0</v>
      </c>
      <c r="AN12" s="7" t="n">
        <v>0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0</v>
      </c>
      <c r="AT12" s="7" t="n">
        <v>0</v>
      </c>
      <c r="AU12" s="7" t="n">
        <v>0</v>
      </c>
      <c r="AV12" s="7" t="n">
        <v>0</v>
      </c>
      <c r="AW12" s="7" t="n">
        <v>0</v>
      </c>
      <c r="AX12" s="7" t="n">
        <v>0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903.8314393939394</v>
      </c>
      <c r="BQ12" s="7">
        <f>BO12/19*31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ПТ</t>
        </is>
      </c>
      <c r="D13" s="6" t="inlineStr">
        <is>
          <t>Якимович Богдан Петрович</t>
        </is>
      </c>
      <c r="E13" s="7" t="n">
        <v>11209.5</v>
      </c>
      <c r="F13" s="7" t="n">
        <v>6</v>
      </c>
      <c r="G13" s="7" t="n">
        <v>0</v>
      </c>
      <c r="H13" s="7" t="n">
        <v>0</v>
      </c>
      <c r="I13" s="7" t="n">
        <v>0</v>
      </c>
      <c r="J13" s="7" t="n">
        <v>14</v>
      </c>
      <c r="K13" s="7">
        <f>ROUND(J13*BP13/100,0)*100</f>
        <v/>
      </c>
      <c r="L13" s="7" t="n">
        <v>0</v>
      </c>
      <c r="M13" s="7">
        <f>E13-K13</f>
        <v/>
      </c>
      <c r="N13" s="7" t="n">
        <v>1</v>
      </c>
      <c r="O13" s="7" t="n">
        <v>3233.34</v>
      </c>
      <c r="P13" s="7" t="n">
        <v>2</v>
      </c>
      <c r="Q13" s="7" t="n">
        <v>0</v>
      </c>
      <c r="R13" s="7" t="n">
        <v>0</v>
      </c>
      <c r="S13" s="7" t="n">
        <v>0</v>
      </c>
      <c r="T13" s="7" t="n">
        <v>14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9803.33</v>
      </c>
      <c r="Z13" s="7" t="n">
        <v>5</v>
      </c>
      <c r="AA13" s="7" t="n">
        <v>0</v>
      </c>
      <c r="AB13" s="7" t="n">
        <v>0</v>
      </c>
      <c r="AC13" s="7" t="n">
        <v>0</v>
      </c>
      <c r="AD13" s="7" t="n">
        <v>14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0</v>
      </c>
      <c r="AJ13" s="7" t="n">
        <v>0</v>
      </c>
      <c r="AK13" s="7" t="n">
        <v>0</v>
      </c>
      <c r="AL13" s="7" t="n">
        <v>0</v>
      </c>
      <c r="AM13" s="7" t="n">
        <v>0</v>
      </c>
      <c r="AN13" s="7" t="n">
        <v>14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0</v>
      </c>
      <c r="AT13" s="7" t="n">
        <v>0</v>
      </c>
      <c r="AU13" s="7" t="n">
        <v>0</v>
      </c>
      <c r="AV13" s="7" t="n">
        <v>0</v>
      </c>
      <c r="AW13" s="7" t="n">
        <v>0</v>
      </c>
      <c r="AX13" s="7" t="n">
        <v>6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2009.623114754098</v>
      </c>
      <c r="BQ13" s="7">
        <f>BO13/19*31</f>
        <v/>
      </c>
      <c r="BR13" s="7">
        <f>IFERROR(BL13/BE13,0)</f>
        <v/>
      </c>
    </row>
    <row r="14">
      <c r="A14" s="8" t="n"/>
      <c r="B14" s="8" t="n"/>
      <c r="C14" s="8" t="n"/>
      <c r="D14" s="8" t="inlineStr">
        <is>
          <t>Итого БАС</t>
        </is>
      </c>
      <c r="E14" s="9">
        <f>SUM(E7:E13)</f>
        <v/>
      </c>
      <c r="F14" s="9">
        <f>SUM(F7:F13)</f>
        <v/>
      </c>
      <c r="G14" s="9">
        <f>SUM(G7:G13)</f>
        <v/>
      </c>
      <c r="H14" s="9">
        <f>SUM(H7:H13)</f>
        <v/>
      </c>
      <c r="I14" s="9">
        <f>SUM(I7:I13)</f>
        <v/>
      </c>
      <c r="J14" s="9">
        <f>SUM(J7:J13)</f>
        <v/>
      </c>
      <c r="K14" s="9">
        <f>SUM(K7:K13)</f>
        <v/>
      </c>
      <c r="L14" s="9">
        <f>SUM(L7:L13)</f>
        <v/>
      </c>
      <c r="M14" s="9">
        <f>SUM(M7:M13)</f>
        <v/>
      </c>
      <c r="N14" s="9">
        <f>SUM(N7:N13)</f>
        <v/>
      </c>
      <c r="O14" s="9">
        <f>SUM(O7:O13)</f>
        <v/>
      </c>
      <c r="P14" s="9">
        <f>SUM(P7:P13)</f>
        <v/>
      </c>
      <c r="Q14" s="9">
        <f>SUM(Q7:Q13)</f>
        <v/>
      </c>
      <c r="R14" s="9">
        <f>SUM(R7:R13)</f>
        <v/>
      </c>
      <c r="S14" s="9">
        <f>SUM(S7:S13)</f>
        <v/>
      </c>
      <c r="T14" s="9">
        <f>SUM(T7:T13)</f>
        <v/>
      </c>
      <c r="U14" s="9">
        <f>SUM(U7:U13)</f>
        <v/>
      </c>
      <c r="V14" s="9">
        <f>SUM(V7:V13)</f>
        <v/>
      </c>
      <c r="W14" s="9">
        <f>SUM(W7:W13)</f>
        <v/>
      </c>
      <c r="X14" s="9">
        <f>SUM(X7:X13)</f>
        <v/>
      </c>
      <c r="Y14" s="9">
        <f>SUM(Y7:Y13)</f>
        <v/>
      </c>
      <c r="Z14" s="9">
        <f>SUM(Z7:Z13)</f>
        <v/>
      </c>
      <c r="AA14" s="9">
        <f>SUM(AA7:AA13)</f>
        <v/>
      </c>
      <c r="AB14" s="9">
        <f>SUM(AB7:AB13)</f>
        <v/>
      </c>
      <c r="AC14" s="9">
        <f>SUM(AC7:AC13)</f>
        <v/>
      </c>
      <c r="AD14" s="9">
        <f>SUM(AD7:AD13)</f>
        <v/>
      </c>
      <c r="AE14" s="9">
        <f>SUM(AE7:AE13)</f>
        <v/>
      </c>
      <c r="AF14" s="9">
        <f>SUM(AF7:AF13)</f>
        <v/>
      </c>
      <c r="AG14" s="9">
        <f>SUM(AG7:AG13)</f>
        <v/>
      </c>
      <c r="AH14" s="9">
        <f>SUM(AH7:AH13)</f>
        <v/>
      </c>
      <c r="AI14" s="9">
        <f>SUM(AI7:AI13)</f>
        <v/>
      </c>
      <c r="AJ14" s="9">
        <f>SUM(AJ7:AJ13)</f>
        <v/>
      </c>
      <c r="AK14" s="9">
        <f>SUM(AK7:AK13)</f>
        <v/>
      </c>
      <c r="AL14" s="9">
        <f>SUM(AL7:AL13)</f>
        <v/>
      </c>
      <c r="AM14" s="9">
        <f>SUM(AM7:AM13)</f>
        <v/>
      </c>
      <c r="AN14" s="9">
        <f>SUM(AN7:AN13)</f>
        <v/>
      </c>
      <c r="AO14" s="9">
        <f>SUM(AO7:AO13)</f>
        <v/>
      </c>
      <c r="AP14" s="9">
        <f>SUM(AP7:AP13)</f>
        <v/>
      </c>
      <c r="AQ14" s="9">
        <f>SUM(AQ7:AQ13)</f>
        <v/>
      </c>
      <c r="AR14" s="9">
        <f>SUM(AR7:AR13)</f>
        <v/>
      </c>
      <c r="AS14" s="9">
        <f>SUM(AS7:AS13)</f>
        <v/>
      </c>
      <c r="AT14" s="9">
        <f>SUM(AT7:AT13)</f>
        <v/>
      </c>
      <c r="AU14" s="9">
        <f>SUM(AU7:AU13)</f>
        <v/>
      </c>
      <c r="AV14" s="9">
        <f>SUM(AV7:AV13)</f>
        <v/>
      </c>
      <c r="AW14" s="9">
        <f>SUM(AW7:AW13)</f>
        <v/>
      </c>
      <c r="AX14" s="9">
        <f>SUM(AX7:AX13)</f>
        <v/>
      </c>
      <c r="AY14" s="9">
        <f>SUM(AY7:AY13)</f>
        <v/>
      </c>
      <c r="AZ14" s="9">
        <f>SUM(AZ7:AZ13)</f>
        <v/>
      </c>
      <c r="BA14" s="9">
        <f>SUM(BA7:BA13)</f>
        <v/>
      </c>
      <c r="BB14" s="9">
        <f>SUM(BB7:BB13)</f>
        <v/>
      </c>
      <c r="BC14" s="9">
        <f>SUM(BC7:BC13)</f>
        <v/>
      </c>
      <c r="BD14" s="9">
        <f>SUM(BD7:BD13)</f>
        <v/>
      </c>
      <c r="BE14" s="9">
        <f>SUM(BE7:BE13)</f>
        <v/>
      </c>
      <c r="BF14" s="9">
        <f>SUM(BF7:BF13)</f>
        <v/>
      </c>
      <c r="BG14" s="9">
        <f>SUM(BG7:BG13)</f>
        <v/>
      </c>
      <c r="BH14" s="9">
        <f>SUM(BH7:BH13)</f>
        <v/>
      </c>
      <c r="BI14" s="9">
        <f>SUM(BI7:BI13)</f>
        <v/>
      </c>
      <c r="BJ14" s="9">
        <f>SUM(BJ7:BJ13)</f>
        <v/>
      </c>
      <c r="BK14" s="9">
        <f>SUM(BK7:BK13)</f>
        <v/>
      </c>
      <c r="BL14" s="9">
        <f>SUM(BL7:BL13)</f>
        <v/>
      </c>
      <c r="BM14" s="9">
        <f>SUM(BM7:BM13)</f>
        <v/>
      </c>
      <c r="BN14" s="9">
        <f>SUM(BN7:BN13)</f>
        <v/>
      </c>
      <c r="BO14" s="9">
        <f>SUM(BO7:BO13)</f>
        <v/>
      </c>
      <c r="BP14" s="9">
        <f>IFERROR(BK14/BD14,0)</f>
        <v/>
      </c>
      <c r="BQ14" s="9">
        <f>BO14/19*31</f>
        <v/>
      </c>
      <c r="BR14" s="9">
        <f>IFERROR(BL14/BE14,0)</f>
        <v/>
      </c>
    </row>
    <row r="16">
      <c r="A16" s="5" t="n"/>
      <c r="B16" s="5" t="n"/>
      <c r="C16" s="5" t="n"/>
      <c r="D16" s="5" t="inlineStr">
        <is>
          <t>ТРЕНАЖЕРНЫЙ ЗАЛ</t>
        </is>
      </c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  <c r="BD16" s="5" t="n"/>
      <c r="BE16" s="5" t="n"/>
      <c r="BF16" s="5" t="n"/>
      <c r="BG16" s="5" t="n"/>
      <c r="BH16" s="5" t="n"/>
      <c r="BI16" s="5" t="n"/>
      <c r="BJ16" s="5" t="n"/>
      <c r="BK16" s="5" t="n"/>
      <c r="BL16" s="5" t="n"/>
      <c r="BM16" s="5" t="n"/>
      <c r="BN16" s="5" t="n"/>
      <c r="BO16" s="5" t="n"/>
      <c r="BP16" s="5" t="n"/>
      <c r="BQ16" s="5" t="n"/>
      <c r="BR16" s="5" t="n"/>
    </row>
    <row r="17">
      <c r="A17" s="4" t="inlineStr">
        <is>
          <t>№</t>
        </is>
      </c>
      <c r="B17" s="4" t="inlineStr">
        <is>
          <t>Дата начала</t>
        </is>
      </c>
      <c r="C17" s="4" t="inlineStr">
        <is>
          <t>Статус</t>
        </is>
      </c>
      <c r="D17" s="4" t="inlineStr">
        <is>
          <t>ФИО</t>
        </is>
      </c>
      <c r="E17" s="4" t="inlineStr">
        <is>
          <t>Факт $ из 1С</t>
        </is>
      </c>
      <c r="F17" s="4" t="inlineStr">
        <is>
          <t>Факт ПТ</t>
        </is>
      </c>
      <c r="G17" s="4" t="inlineStr">
        <is>
          <t>Факт $ МГ/секции</t>
        </is>
      </c>
      <c r="H17" s="4" t="inlineStr">
        <is>
          <t>Факт МГ/секции</t>
        </is>
      </c>
      <c r="I17" s="4" t="inlineStr">
        <is>
          <t>Факт ВПТ</t>
        </is>
      </c>
      <c r="J17" s="4" t="inlineStr">
        <is>
          <t>Тех. задание ПТ</t>
        </is>
      </c>
      <c r="K17" s="4" t="inlineStr">
        <is>
          <t>Тех задание $</t>
        </is>
      </c>
      <c r="L17" s="4" t="inlineStr">
        <is>
          <t>Тех. задание ВПТ</t>
        </is>
      </c>
      <c r="M17" s="4" t="inlineStr">
        <is>
          <t>Разница ПТ $</t>
        </is>
      </c>
      <c r="N17" s="4" t="inlineStr">
        <is>
          <t>Факт СПЛИТ</t>
        </is>
      </c>
      <c r="O17" s="4" t="inlineStr">
        <is>
          <t>Факт $ из 1С</t>
        </is>
      </c>
      <c r="P17" s="4" t="inlineStr">
        <is>
          <t>Факт ПТ</t>
        </is>
      </c>
      <c r="Q17" s="4" t="inlineStr">
        <is>
          <t>Факт $ МГ/секции</t>
        </is>
      </c>
      <c r="R17" s="4" t="inlineStr">
        <is>
          <t>Факт МГ/секции</t>
        </is>
      </c>
      <c r="S17" s="4" t="inlineStr">
        <is>
          <t>Факт ВПТ</t>
        </is>
      </c>
      <c r="T17" s="4" t="inlineStr">
        <is>
          <t>Тех. задание ПТ</t>
        </is>
      </c>
      <c r="U17" s="4" t="inlineStr">
        <is>
          <t>Тех задание $</t>
        </is>
      </c>
      <c r="V17" s="4" t="inlineStr">
        <is>
          <t>Тех. задание ВПТ</t>
        </is>
      </c>
      <c r="W17" s="4" t="inlineStr">
        <is>
          <t>Разница ПТ $</t>
        </is>
      </c>
      <c r="X17" s="4" t="inlineStr">
        <is>
          <t>Факт СПЛИТ</t>
        </is>
      </c>
      <c r="Y17" s="4" t="inlineStr">
        <is>
          <t>Факт $ из 1С</t>
        </is>
      </c>
      <c r="Z17" s="4" t="inlineStr">
        <is>
          <t>Факт ПТ</t>
        </is>
      </c>
      <c r="AA17" s="4" t="inlineStr">
        <is>
          <t>Факт $ МГ/секции</t>
        </is>
      </c>
      <c r="AB17" s="4" t="inlineStr">
        <is>
          <t>Факт МГ/секции</t>
        </is>
      </c>
      <c r="AC17" s="4" t="inlineStr">
        <is>
          <t>Факт ВПТ</t>
        </is>
      </c>
      <c r="AD17" s="4" t="inlineStr">
        <is>
          <t>Тех. задание ПТ</t>
        </is>
      </c>
      <c r="AE17" s="4" t="inlineStr">
        <is>
          <t>Тех задание $</t>
        </is>
      </c>
      <c r="AF17" s="4" t="inlineStr">
        <is>
          <t>Тех. задание ВПТ</t>
        </is>
      </c>
      <c r="AG17" s="4" t="inlineStr">
        <is>
          <t>Разница ПТ $</t>
        </is>
      </c>
      <c r="AH17" s="4" t="inlineStr">
        <is>
          <t>Факт СПЛИТ</t>
        </is>
      </c>
      <c r="AI17" s="4" t="inlineStr">
        <is>
          <t>Факт $ из 1С</t>
        </is>
      </c>
      <c r="AJ17" s="4" t="inlineStr">
        <is>
          <t>Факт ПТ</t>
        </is>
      </c>
      <c r="AK17" s="4" t="inlineStr">
        <is>
          <t>Факт $ МГ/секции</t>
        </is>
      </c>
      <c r="AL17" s="4" t="inlineStr">
        <is>
          <t>Факт МГ/секции</t>
        </is>
      </c>
      <c r="AM17" s="4" t="inlineStr">
        <is>
          <t>Факт ВПТ</t>
        </is>
      </c>
      <c r="AN17" s="4" t="inlineStr">
        <is>
          <t>Тех. задание ПТ</t>
        </is>
      </c>
      <c r="AO17" s="4" t="inlineStr">
        <is>
          <t>Тех задание $</t>
        </is>
      </c>
      <c r="AP17" s="4" t="inlineStr">
        <is>
          <t>Тех. задание ВПТ</t>
        </is>
      </c>
      <c r="AQ17" s="4" t="inlineStr">
        <is>
          <t>Разница ПТ $</t>
        </is>
      </c>
      <c r="AR17" s="4" t="inlineStr">
        <is>
          <t>Факт СПЛИТ</t>
        </is>
      </c>
      <c r="AS17" s="4" t="inlineStr">
        <is>
          <t>Факт $ из 1С</t>
        </is>
      </c>
      <c r="AT17" s="4" t="inlineStr">
        <is>
          <t>Факт ПТ</t>
        </is>
      </c>
      <c r="AU17" s="4" t="inlineStr">
        <is>
          <t>Факт $ МГ/секции</t>
        </is>
      </c>
      <c r="AV17" s="4" t="inlineStr">
        <is>
          <t>Факт МГ/секции</t>
        </is>
      </c>
      <c r="AW17" s="4" t="inlineStr">
        <is>
          <t>Факт ВПТ</t>
        </is>
      </c>
      <c r="AX17" s="4" t="inlineStr">
        <is>
          <t>Тех. задание ПТ</t>
        </is>
      </c>
      <c r="AY17" s="4" t="inlineStr">
        <is>
          <t>Тех задание $</t>
        </is>
      </c>
      <c r="AZ17" s="4" t="inlineStr">
        <is>
          <t>Тех. задание ВПТ</t>
        </is>
      </c>
      <c r="BA17" s="4" t="inlineStr">
        <is>
          <t>Разница ПТ $</t>
        </is>
      </c>
      <c r="BB17" s="4" t="inlineStr">
        <is>
          <t>Факт СПЛИТ</t>
        </is>
      </c>
      <c r="BC17" s="4" t="inlineStr"/>
      <c r="BD17" s="4" t="inlineStr">
        <is>
          <t>Тех. задание ПТ</t>
        </is>
      </c>
      <c r="BE17" s="4" t="inlineStr">
        <is>
          <t>Факт ПТ</t>
        </is>
      </c>
      <c r="BF17" s="4" t="inlineStr">
        <is>
          <t>Факт СПЛИТ</t>
        </is>
      </c>
      <c r="BG17" s="4" t="inlineStr">
        <is>
          <t>Тех. задание ВПТ</t>
        </is>
      </c>
      <c r="BH17" s="4" t="inlineStr">
        <is>
          <t>Факт ВПТ</t>
        </is>
      </c>
      <c r="BI17" s="4" t="inlineStr">
        <is>
          <t>Тех. задание</t>
        </is>
      </c>
      <c r="BJ17" s="4" t="inlineStr">
        <is>
          <t>Факт</t>
        </is>
      </c>
      <c r="BK17" s="4" t="inlineStr">
        <is>
          <t>Тех задание $</t>
        </is>
      </c>
      <c r="BL17" s="4" t="inlineStr">
        <is>
          <t>Факт ПТ 1С $</t>
        </is>
      </c>
      <c r="BM17" s="4" t="inlineStr">
        <is>
          <t>Факт МГ/секции 1С $</t>
        </is>
      </c>
      <c r="BN17" s="4" t="inlineStr">
        <is>
          <t>Прочие услуги $</t>
        </is>
      </c>
      <c r="BO17" s="4" t="inlineStr">
        <is>
          <t>Факт общий $</t>
        </is>
      </c>
      <c r="BP17" s="4" t="inlineStr">
        <is>
          <t>Средняя стоимость ПТ прошлого месяца $</t>
        </is>
      </c>
      <c r="BQ17" s="4" t="inlineStr">
        <is>
          <t>Ранрейт $</t>
        </is>
      </c>
      <c r="BR17" s="4" t="inlineStr">
        <is>
          <t>Средняя стоимость ПТ на новый месяц</t>
        </is>
      </c>
    </row>
    <row r="18">
      <c r="A18" s="6" t="n">
        <v>8</v>
      </c>
      <c r="B18" s="6" t="inlineStr">
        <is>
          <t>2026-03-01</t>
        </is>
      </c>
      <c r="C18" s="6" t="inlineStr">
        <is>
          <t>ПТ</t>
        </is>
      </c>
      <c r="D18" s="6" t="inlineStr">
        <is>
          <t>Акберов Эльнур Акрем Оглы</t>
        </is>
      </c>
      <c r="E18" s="7" t="n">
        <v>67435.90000000001</v>
      </c>
      <c r="F18" s="7" t="n">
        <v>38</v>
      </c>
      <c r="G18" s="7" t="n">
        <v>0</v>
      </c>
      <c r="H18" s="7" t="n">
        <v>0</v>
      </c>
      <c r="I18" s="7" t="n">
        <v>0</v>
      </c>
      <c r="J18" s="7" t="n">
        <v>11</v>
      </c>
      <c r="K18" s="7">
        <f>ROUND(J18*BP18/100,0)*100</f>
        <v/>
      </c>
      <c r="L18" s="7" t="n">
        <v>0</v>
      </c>
      <c r="M18" s="7">
        <f>E18-K18</f>
        <v/>
      </c>
      <c r="N18" s="7" t="n">
        <v>3</v>
      </c>
      <c r="O18" s="7" t="n">
        <v>60391.34</v>
      </c>
      <c r="P18" s="7" t="n">
        <v>34</v>
      </c>
      <c r="Q18" s="7" t="n">
        <v>0</v>
      </c>
      <c r="R18" s="7" t="n">
        <v>0</v>
      </c>
      <c r="S18" s="7" t="n">
        <v>0</v>
      </c>
      <c r="T18" s="7" t="n">
        <v>11</v>
      </c>
      <c r="U18" s="7">
        <f>ROUND(T18*BP18/100,0)*100</f>
        <v/>
      </c>
      <c r="V18" s="7" t="n">
        <v>0</v>
      </c>
      <c r="W18" s="7">
        <f>O18-U18</f>
        <v/>
      </c>
      <c r="X18" s="7" t="n">
        <v>3</v>
      </c>
      <c r="Y18" s="7" t="n">
        <v>48123.09</v>
      </c>
      <c r="Z18" s="7" t="n">
        <v>27</v>
      </c>
      <c r="AA18" s="7" t="n">
        <v>0</v>
      </c>
      <c r="AB18" s="7" t="n">
        <v>0</v>
      </c>
      <c r="AC18" s="7" t="n">
        <v>1</v>
      </c>
      <c r="AD18" s="7" t="n">
        <v>11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3</v>
      </c>
      <c r="AI18" s="7" t="n">
        <v>0</v>
      </c>
      <c r="AJ18" s="7" t="n">
        <v>0</v>
      </c>
      <c r="AK18" s="7" t="n">
        <v>0</v>
      </c>
      <c r="AL18" s="7" t="n">
        <v>0</v>
      </c>
      <c r="AM18" s="7" t="n">
        <v>0</v>
      </c>
      <c r="AN18" s="7" t="n">
        <v>11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0</v>
      </c>
      <c r="AT18" s="7" t="n">
        <v>0</v>
      </c>
      <c r="AU18" s="7" t="n">
        <v>0</v>
      </c>
      <c r="AV18" s="7" t="n">
        <v>0</v>
      </c>
      <c r="AW18" s="7" t="n">
        <v>0</v>
      </c>
      <c r="AX18" s="7" t="n">
        <v>5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1605.305625</v>
      </c>
      <c r="BQ18" s="7">
        <f>BO18/19*31</f>
        <v/>
      </c>
      <c r="BR18" s="7">
        <f>IFERROR(BL18/BE18,0)</f>
        <v/>
      </c>
    </row>
    <row r="19">
      <c r="A19" s="6" t="n">
        <v>9</v>
      </c>
      <c r="B19" s="6" t="inlineStr">
        <is>
          <t>2026-03-01</t>
        </is>
      </c>
      <c r="C19" s="6" t="inlineStr">
        <is>
          <t>МТ</t>
        </is>
      </c>
      <c r="D19" s="6" t="inlineStr">
        <is>
          <t>Бажев Михаил Валерьевич</t>
        </is>
      </c>
      <c r="E19" s="7" t="n">
        <v>2190</v>
      </c>
      <c r="F19" s="7" t="n">
        <v>2</v>
      </c>
      <c r="G19" s="7" t="n">
        <v>0</v>
      </c>
      <c r="H19" s="7" t="n">
        <v>0</v>
      </c>
      <c r="I19" s="7" t="n">
        <v>0</v>
      </c>
      <c r="J19" s="7" t="n">
        <v>25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1095</v>
      </c>
      <c r="P19" s="7" t="n">
        <v>1</v>
      </c>
      <c r="Q19" s="7" t="n">
        <v>0</v>
      </c>
      <c r="R19" s="7" t="n">
        <v>0</v>
      </c>
      <c r="S19" s="7" t="n">
        <v>0</v>
      </c>
      <c r="T19" s="7" t="n">
        <v>25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1095</v>
      </c>
      <c r="Z19" s="7" t="n">
        <v>1</v>
      </c>
      <c r="AA19" s="7" t="n">
        <v>0</v>
      </c>
      <c r="AB19" s="7" t="n">
        <v>0</v>
      </c>
      <c r="AC19" s="7" t="n">
        <v>0</v>
      </c>
      <c r="AD19" s="7" t="n">
        <v>25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0</v>
      </c>
      <c r="AJ19" s="7" t="n">
        <v>0</v>
      </c>
      <c r="AK19" s="7" t="n">
        <v>0</v>
      </c>
      <c r="AL19" s="7" t="n">
        <v>0</v>
      </c>
      <c r="AM19" s="7" t="n">
        <v>0</v>
      </c>
      <c r="AN19" s="7" t="n">
        <v>25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0</v>
      </c>
      <c r="AT19" s="7" t="n">
        <v>0</v>
      </c>
      <c r="AU19" s="7" t="n">
        <v>0</v>
      </c>
      <c r="AV19" s="7" t="n">
        <v>0</v>
      </c>
      <c r="AW19" s="7" t="n">
        <v>0</v>
      </c>
      <c r="AX19" s="7" t="n">
        <v>11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1970.996534653466</v>
      </c>
      <c r="BQ19" s="7">
        <f>BO19/19*31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ПТ</t>
        </is>
      </c>
      <c r="D20" s="6" t="inlineStr">
        <is>
          <t>Бакшеева Аделия Фаилевна</t>
        </is>
      </c>
      <c r="E20" s="7" t="n">
        <v>4725</v>
      </c>
      <c r="F20" s="7" t="n">
        <v>3</v>
      </c>
      <c r="G20" s="7" t="n">
        <v>0</v>
      </c>
      <c r="H20" s="7" t="n">
        <v>0</v>
      </c>
      <c r="I20" s="7" t="n">
        <v>0</v>
      </c>
      <c r="J20" s="7" t="n">
        <v>8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6142.5</v>
      </c>
      <c r="P20" s="7" t="n">
        <v>4</v>
      </c>
      <c r="Q20" s="7" t="n">
        <v>0</v>
      </c>
      <c r="R20" s="7" t="n">
        <v>0</v>
      </c>
      <c r="S20" s="7" t="n">
        <v>1</v>
      </c>
      <c r="T20" s="7" t="n">
        <v>8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3024</v>
      </c>
      <c r="Z20" s="7" t="n">
        <v>2</v>
      </c>
      <c r="AA20" s="7" t="n">
        <v>0</v>
      </c>
      <c r="AB20" s="7" t="n">
        <v>0</v>
      </c>
      <c r="AC20" s="7" t="n">
        <v>0</v>
      </c>
      <c r="AD20" s="7" t="n">
        <v>8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0</v>
      </c>
      <c r="AJ20" s="7" t="n">
        <v>0</v>
      </c>
      <c r="AK20" s="7" t="n">
        <v>0</v>
      </c>
      <c r="AL20" s="7" t="n">
        <v>0</v>
      </c>
      <c r="AM20" s="7" t="n">
        <v>0</v>
      </c>
      <c r="AN20" s="7" t="n">
        <v>8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0</v>
      </c>
      <c r="AT20" s="7" t="n">
        <v>0</v>
      </c>
      <c r="AU20" s="7" t="n">
        <v>0</v>
      </c>
      <c r="AV20" s="7" t="n">
        <v>0</v>
      </c>
      <c r="AW20" s="7" t="n">
        <v>0</v>
      </c>
      <c r="AX20" s="7" t="n">
        <v>4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1346.078947368421</v>
      </c>
      <c r="BQ20" s="7">
        <f>BO20/19*31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Грищенко Андрей Сергеевич</t>
        </is>
      </c>
      <c r="E21" s="7" t="n">
        <v>38898.17999999999</v>
      </c>
      <c r="F21" s="7" t="n">
        <v>24</v>
      </c>
      <c r="G21" s="7" t="n">
        <v>0</v>
      </c>
      <c r="H21" s="7" t="n">
        <v>0</v>
      </c>
      <c r="I21" s="7" t="n">
        <v>1</v>
      </c>
      <c r="J21" s="7" t="n">
        <v>34</v>
      </c>
      <c r="K21" s="7">
        <f>ROUND(J21*BP21/100,0)*100</f>
        <v/>
      </c>
      <c r="L21" s="7" t="n">
        <v>0</v>
      </c>
      <c r="M21" s="7">
        <f>E21-K21</f>
        <v/>
      </c>
      <c r="N21" s="7" t="n">
        <v>3</v>
      </c>
      <c r="O21" s="7" t="n">
        <v>51534.67999999999</v>
      </c>
      <c r="P21" s="7" t="n">
        <v>33</v>
      </c>
      <c r="Q21" s="7" t="n">
        <v>0</v>
      </c>
      <c r="R21" s="7" t="n">
        <v>0</v>
      </c>
      <c r="S21" s="7" t="n">
        <v>2</v>
      </c>
      <c r="T21" s="7" t="n">
        <v>34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30778.33</v>
      </c>
      <c r="Z21" s="7" t="n">
        <v>21</v>
      </c>
      <c r="AA21" s="7" t="n">
        <v>0</v>
      </c>
      <c r="AB21" s="7" t="n">
        <v>0</v>
      </c>
      <c r="AC21" s="7" t="n">
        <v>1</v>
      </c>
      <c r="AD21" s="7" t="n">
        <v>34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0</v>
      </c>
      <c r="AJ21" s="7" t="n">
        <v>0</v>
      </c>
      <c r="AK21" s="7" t="n">
        <v>0</v>
      </c>
      <c r="AL21" s="7" t="n">
        <v>0</v>
      </c>
      <c r="AM21" s="7" t="n">
        <v>0</v>
      </c>
      <c r="AN21" s="7" t="n">
        <v>34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0</v>
      </c>
      <c r="AT21" s="7" t="n">
        <v>0</v>
      </c>
      <c r="AU21" s="7" t="n">
        <v>0</v>
      </c>
      <c r="AV21" s="7" t="n">
        <v>0</v>
      </c>
      <c r="AW21" s="7" t="n">
        <v>0</v>
      </c>
      <c r="AX21" s="7" t="n">
        <v>14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1472.366375838927</v>
      </c>
      <c r="BQ21" s="7">
        <f>BO21/19*31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МТ</t>
        </is>
      </c>
      <c r="D22" s="6" t="inlineStr">
        <is>
          <t>Дубровин Евгений Андреевич</t>
        </is>
      </c>
      <c r="E22" s="7" t="n">
        <v>38279.08</v>
      </c>
      <c r="F22" s="7" t="n">
        <v>21</v>
      </c>
      <c r="G22" s="7" t="n">
        <v>0</v>
      </c>
      <c r="H22" s="7" t="n">
        <v>0</v>
      </c>
      <c r="I22" s="7" t="n">
        <v>0</v>
      </c>
      <c r="J22" s="7" t="n">
        <v>17</v>
      </c>
      <c r="K22" s="7">
        <f>ROUND(J22*BP22/100,0)*100</f>
        <v/>
      </c>
      <c r="L22" s="7" t="n">
        <v>0</v>
      </c>
      <c r="M22" s="7">
        <f>E22-K22</f>
        <v/>
      </c>
      <c r="N22" s="7" t="n">
        <v>2</v>
      </c>
      <c r="O22" s="7" t="n">
        <v>42627</v>
      </c>
      <c r="P22" s="7" t="n">
        <v>22</v>
      </c>
      <c r="Q22" s="7" t="n">
        <v>0</v>
      </c>
      <c r="R22" s="7" t="n">
        <v>0</v>
      </c>
      <c r="S22" s="7" t="n">
        <v>0</v>
      </c>
      <c r="T22" s="7" t="n">
        <v>17</v>
      </c>
      <c r="U22" s="7">
        <f>ROUND(T22*BP22/100,0)*100</f>
        <v/>
      </c>
      <c r="V22" s="7" t="n">
        <v>0</v>
      </c>
      <c r="W22" s="7">
        <f>O22-U22</f>
        <v/>
      </c>
      <c r="X22" s="7" t="n">
        <v>4</v>
      </c>
      <c r="Y22" s="7" t="n">
        <v>16059.16</v>
      </c>
      <c r="Z22" s="7" t="n">
        <v>8</v>
      </c>
      <c r="AA22" s="7" t="n">
        <v>0</v>
      </c>
      <c r="AB22" s="7" t="n">
        <v>0</v>
      </c>
      <c r="AC22" s="7" t="n">
        <v>0</v>
      </c>
      <c r="AD22" s="7" t="n">
        <v>17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2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0</v>
      </c>
      <c r="AN22" s="7" t="n">
        <v>17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0</v>
      </c>
      <c r="AT22" s="7" t="n">
        <v>0</v>
      </c>
      <c r="AU22" s="7" t="n">
        <v>0</v>
      </c>
      <c r="AV22" s="7" t="n">
        <v>0</v>
      </c>
      <c r="AW22" s="7" t="n">
        <v>0</v>
      </c>
      <c r="AX22" s="7" t="n">
        <v>7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1992.849925925927</v>
      </c>
      <c r="BQ22" s="7">
        <f>BO22/19*31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ТВК</t>
        </is>
      </c>
      <c r="D23" s="6" t="inlineStr">
        <is>
          <t>Егиазарян Эльмира Яновна</t>
        </is>
      </c>
      <c r="E23" s="7" t="n">
        <v>60296.25</v>
      </c>
      <c r="F23" s="7" t="n">
        <v>27</v>
      </c>
      <c r="G23" s="7" t="n">
        <v>0</v>
      </c>
      <c r="H23" s="7" t="n">
        <v>0</v>
      </c>
      <c r="I23" s="7" t="n">
        <v>0</v>
      </c>
      <c r="J23" s="7" t="n">
        <v>23</v>
      </c>
      <c r="K23" s="7">
        <f>ROUND(J23*BP23/100,0)*100</f>
        <v/>
      </c>
      <c r="L23" s="7" t="n">
        <v>0</v>
      </c>
      <c r="M23" s="7">
        <f>E23-K23</f>
        <v/>
      </c>
      <c r="N23" s="7" t="n">
        <v>2</v>
      </c>
      <c r="O23" s="7" t="n">
        <v>41856.75</v>
      </c>
      <c r="P23" s="7" t="n">
        <v>19</v>
      </c>
      <c r="Q23" s="7" t="n">
        <v>0</v>
      </c>
      <c r="R23" s="7" t="n">
        <v>0</v>
      </c>
      <c r="S23" s="7" t="n">
        <v>0</v>
      </c>
      <c r="T23" s="7" t="n">
        <v>23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35671.25</v>
      </c>
      <c r="Z23" s="7" t="n">
        <v>16</v>
      </c>
      <c r="AA23" s="7" t="n">
        <v>0</v>
      </c>
      <c r="AB23" s="7" t="n">
        <v>0</v>
      </c>
      <c r="AC23" s="7" t="n">
        <v>0</v>
      </c>
      <c r="AD23" s="7" t="n">
        <v>23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0</v>
      </c>
      <c r="AJ23" s="7" t="n">
        <v>0</v>
      </c>
      <c r="AK23" s="7" t="n">
        <v>0</v>
      </c>
      <c r="AL23" s="7" t="n">
        <v>0</v>
      </c>
      <c r="AM23" s="7" t="n">
        <v>0</v>
      </c>
      <c r="AN23" s="7" t="n">
        <v>23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0</v>
      </c>
      <c r="AT23" s="7" t="n">
        <v>0</v>
      </c>
      <c r="AU23" s="7" t="n">
        <v>0</v>
      </c>
      <c r="AV23" s="7" t="n">
        <v>0</v>
      </c>
      <c r="AW23" s="7" t="n">
        <v>0</v>
      </c>
      <c r="AX23" s="7" t="n">
        <v>10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2209.494</v>
      </c>
      <c r="BQ23" s="7">
        <f>BO23/19*31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Зеленцова Алёна Витальевна</t>
        </is>
      </c>
      <c r="E24" s="7" t="n">
        <v>0</v>
      </c>
      <c r="F24" s="7" t="n">
        <v>0</v>
      </c>
      <c r="G24" s="7" t="n">
        <v>0</v>
      </c>
      <c r="H24" s="7" t="n">
        <v>0</v>
      </c>
      <c r="I24" s="7" t="n">
        <v>2</v>
      </c>
      <c r="J24" s="7" t="n">
        <v>6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7088.33</v>
      </c>
      <c r="P24" s="7" t="n">
        <v>4</v>
      </c>
      <c r="Q24" s="7" t="n">
        <v>0</v>
      </c>
      <c r="R24" s="7" t="n">
        <v>0</v>
      </c>
      <c r="S24" s="7" t="n">
        <v>1</v>
      </c>
      <c r="T24" s="7" t="n">
        <v>6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5386.5</v>
      </c>
      <c r="Z24" s="7" t="n">
        <v>3</v>
      </c>
      <c r="AA24" s="7" t="n">
        <v>0</v>
      </c>
      <c r="AB24" s="7" t="n">
        <v>0</v>
      </c>
      <c r="AC24" s="7" t="n">
        <v>0</v>
      </c>
      <c r="AD24" s="7" t="n">
        <v>6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0</v>
      </c>
      <c r="AJ24" s="7" t="n">
        <v>0</v>
      </c>
      <c r="AK24" s="7" t="n">
        <v>0</v>
      </c>
      <c r="AL24" s="7" t="n">
        <v>0</v>
      </c>
      <c r="AM24" s="7" t="n">
        <v>0</v>
      </c>
      <c r="AN24" s="7" t="n">
        <v>6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2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1613.598181818182</v>
      </c>
      <c r="BQ24" s="7">
        <f>BO24/19*31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Котляков Антон Сергеевич</t>
        </is>
      </c>
      <c r="E25" s="7" t="n">
        <v>3245</v>
      </c>
      <c r="F25" s="7" t="n">
        <v>2</v>
      </c>
      <c r="G25" s="7" t="n">
        <v>0</v>
      </c>
      <c r="H25" s="7" t="n">
        <v>0</v>
      </c>
      <c r="I25" s="7" t="n">
        <v>0</v>
      </c>
      <c r="J25" s="7" t="n">
        <v>4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0</v>
      </c>
      <c r="P25" s="7" t="n">
        <v>0</v>
      </c>
      <c r="Q25" s="7" t="n">
        <v>0</v>
      </c>
      <c r="R25" s="7" t="n">
        <v>0</v>
      </c>
      <c r="S25" s="7" t="n">
        <v>1</v>
      </c>
      <c r="T25" s="7" t="n">
        <v>4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945</v>
      </c>
      <c r="Z25" s="7" t="n">
        <v>1</v>
      </c>
      <c r="AA25" s="7" t="n">
        <v>0</v>
      </c>
      <c r="AB25" s="7" t="n">
        <v>0</v>
      </c>
      <c r="AC25" s="7" t="n">
        <v>0</v>
      </c>
      <c r="AD25" s="7" t="n">
        <v>4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4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0</v>
      </c>
      <c r="AT25" s="7" t="n">
        <v>0</v>
      </c>
      <c r="AU25" s="7" t="n">
        <v>0</v>
      </c>
      <c r="AV25" s="7" t="n">
        <v>0</v>
      </c>
      <c r="AW25" s="7" t="n">
        <v>0</v>
      </c>
      <c r="AX25" s="7" t="n">
        <v>2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1111.666666666667</v>
      </c>
      <c r="BQ25" s="7">
        <f>BO25/19*31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Краснобородикова Анастасия Иорданова</t>
        </is>
      </c>
      <c r="E26" s="7" t="n">
        <v>13861.5</v>
      </c>
      <c r="F26" s="7" t="n">
        <v>10</v>
      </c>
      <c r="G26" s="7" t="n">
        <v>0</v>
      </c>
      <c r="H26" s="7" t="n">
        <v>0</v>
      </c>
      <c r="I26" s="7" t="n">
        <v>0</v>
      </c>
      <c r="J26" s="7" t="n">
        <v>12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10421.5</v>
      </c>
      <c r="P26" s="7" t="n">
        <v>8</v>
      </c>
      <c r="Q26" s="7" t="n">
        <v>0</v>
      </c>
      <c r="R26" s="7" t="n">
        <v>0</v>
      </c>
      <c r="S26" s="7" t="n">
        <v>0</v>
      </c>
      <c r="T26" s="7" t="n">
        <v>12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7654.5</v>
      </c>
      <c r="Z26" s="7" t="n">
        <v>7</v>
      </c>
      <c r="AA26" s="7" t="n">
        <v>0</v>
      </c>
      <c r="AB26" s="7" t="n">
        <v>0</v>
      </c>
      <c r="AC26" s="7" t="n">
        <v>0</v>
      </c>
      <c r="AD26" s="7" t="n">
        <v>12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1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12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5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1461.16</v>
      </c>
      <c r="BQ26" s="7">
        <f>BO26/19*31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МТ</t>
        </is>
      </c>
      <c r="D27" s="6" t="inlineStr">
        <is>
          <t>Мясик Елизавета Сергеевна</t>
        </is>
      </c>
      <c r="E27" s="7" t="n">
        <v>26038</v>
      </c>
      <c r="F27" s="7" t="n">
        <v>14</v>
      </c>
      <c r="G27" s="7" t="n">
        <v>0</v>
      </c>
      <c r="H27" s="7" t="n">
        <v>0</v>
      </c>
      <c r="I27" s="7" t="n">
        <v>0</v>
      </c>
      <c r="J27" s="7" t="n">
        <v>17</v>
      </c>
      <c r="K27" s="7">
        <f>ROUND(J27*BP27/100,0)*100</f>
        <v/>
      </c>
      <c r="L27" s="7" t="n">
        <v>0</v>
      </c>
      <c r="M27" s="7">
        <f>E27-K27</f>
        <v/>
      </c>
      <c r="N27" s="7" t="n">
        <v>2</v>
      </c>
      <c r="O27" s="7" t="n">
        <v>18399.25</v>
      </c>
      <c r="P27" s="7" t="n">
        <v>9</v>
      </c>
      <c r="Q27" s="7" t="n">
        <v>0</v>
      </c>
      <c r="R27" s="7" t="n">
        <v>0</v>
      </c>
      <c r="S27" s="7" t="n">
        <v>0</v>
      </c>
      <c r="T27" s="7" t="n">
        <v>17</v>
      </c>
      <c r="U27" s="7">
        <f>ROUND(T27*BP27/100,0)*100</f>
        <v/>
      </c>
      <c r="V27" s="7" t="n">
        <v>0</v>
      </c>
      <c r="W27" s="7">
        <f>O27-U27</f>
        <v/>
      </c>
      <c r="X27" s="7" t="n">
        <v>2</v>
      </c>
      <c r="Y27" s="7" t="n">
        <v>14805.25</v>
      </c>
      <c r="Z27" s="7" t="n">
        <v>7</v>
      </c>
      <c r="AA27" s="7" t="n">
        <v>0</v>
      </c>
      <c r="AB27" s="7" t="n">
        <v>0</v>
      </c>
      <c r="AC27" s="7" t="n">
        <v>0</v>
      </c>
      <c r="AD27" s="7" t="n">
        <v>17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1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17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7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2085.441780821918</v>
      </c>
      <c r="BQ27" s="7">
        <f>BO27/19*31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ПТ</t>
        </is>
      </c>
      <c r="D28" s="6" t="inlineStr">
        <is>
          <t>Николаева Татьяна Владимировна</t>
        </is>
      </c>
      <c r="E28" s="7" t="n">
        <v>13509.5</v>
      </c>
      <c r="F28" s="7" t="n">
        <v>8</v>
      </c>
      <c r="G28" s="7" t="n">
        <v>11330</v>
      </c>
      <c r="H28" s="7" t="n">
        <v>11</v>
      </c>
      <c r="I28" s="7" t="n">
        <v>0</v>
      </c>
      <c r="J28" s="7" t="n">
        <v>14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13657</v>
      </c>
      <c r="P28" s="7" t="n">
        <v>8</v>
      </c>
      <c r="Q28" s="7" t="n">
        <v>9270</v>
      </c>
      <c r="R28" s="7" t="n">
        <v>9</v>
      </c>
      <c r="S28" s="7" t="n">
        <v>3</v>
      </c>
      <c r="T28" s="7" t="n">
        <v>14</v>
      </c>
      <c r="U28" s="7">
        <f>ROUND(T28*BP28/100,0)*100</f>
        <v/>
      </c>
      <c r="V28" s="7" t="n">
        <v>0</v>
      </c>
      <c r="W28" s="7">
        <f>O28-U28</f>
        <v/>
      </c>
      <c r="X28" s="7" t="n">
        <v>1</v>
      </c>
      <c r="Y28" s="7" t="n">
        <v>9949</v>
      </c>
      <c r="Z28" s="7" t="n">
        <v>6</v>
      </c>
      <c r="AA28" s="7" t="n">
        <v>4120</v>
      </c>
      <c r="AB28" s="7" t="n">
        <v>4</v>
      </c>
      <c r="AC28" s="7" t="n">
        <v>0</v>
      </c>
      <c r="AD28" s="7" t="n">
        <v>14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0</v>
      </c>
      <c r="AJ28" s="7" t="n">
        <v>0</v>
      </c>
      <c r="AK28" s="7" t="n">
        <v>0</v>
      </c>
      <c r="AL28" s="7" t="n">
        <v>0</v>
      </c>
      <c r="AM28" s="7" t="n">
        <v>0</v>
      </c>
      <c r="AN28" s="7" t="n">
        <v>14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0</v>
      </c>
      <c r="AT28" s="7" t="n">
        <v>0</v>
      </c>
      <c r="AU28" s="7" t="n">
        <v>0</v>
      </c>
      <c r="AV28" s="7" t="n">
        <v>0</v>
      </c>
      <c r="AW28" s="7" t="n">
        <v>0</v>
      </c>
      <c r="AX28" s="7" t="n">
        <v>6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997.4642857142857</v>
      </c>
      <c r="BQ28" s="7">
        <f>BO28/19*31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Панкрац Наталья Владимировна</t>
        </is>
      </c>
      <c r="E29" s="7" t="n">
        <v>14960</v>
      </c>
      <c r="F29" s="7" t="n">
        <v>9</v>
      </c>
      <c r="G29" s="7" t="n">
        <v>0</v>
      </c>
      <c r="H29" s="7" t="n">
        <v>0</v>
      </c>
      <c r="I29" s="7" t="n">
        <v>0</v>
      </c>
      <c r="J29" s="7" t="n">
        <v>10</v>
      </c>
      <c r="K29" s="7">
        <f>ROUND(J29*BP29/100,0)*100</f>
        <v/>
      </c>
      <c r="L29" s="7" t="n">
        <v>0</v>
      </c>
      <c r="M29" s="7">
        <f>E29-K29</f>
        <v/>
      </c>
      <c r="N29" s="7" t="n">
        <v>0</v>
      </c>
      <c r="O29" s="7" t="n">
        <v>13367.75</v>
      </c>
      <c r="P29" s="7" t="n">
        <v>8</v>
      </c>
      <c r="Q29" s="7" t="n">
        <v>0</v>
      </c>
      <c r="R29" s="7" t="n">
        <v>0</v>
      </c>
      <c r="S29" s="7" t="n">
        <v>1</v>
      </c>
      <c r="T29" s="7" t="n">
        <v>10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13316</v>
      </c>
      <c r="Z29" s="7" t="n">
        <v>8</v>
      </c>
      <c r="AA29" s="7" t="n">
        <v>0</v>
      </c>
      <c r="AB29" s="7" t="n">
        <v>0</v>
      </c>
      <c r="AC29" s="7" t="n">
        <v>1</v>
      </c>
      <c r="AD29" s="7" t="n">
        <v>10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0</v>
      </c>
      <c r="AJ29" s="7" t="n">
        <v>0</v>
      </c>
      <c r="AK29" s="7" t="n">
        <v>0</v>
      </c>
      <c r="AL29" s="7" t="n">
        <v>0</v>
      </c>
      <c r="AM29" s="7" t="n">
        <v>0</v>
      </c>
      <c r="AN29" s="7" t="n">
        <v>10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0</v>
      </c>
      <c r="AT29" s="7" t="n">
        <v>0</v>
      </c>
      <c r="AU29" s="7" t="n">
        <v>0</v>
      </c>
      <c r="AV29" s="7" t="n">
        <v>0</v>
      </c>
      <c r="AW29" s="7" t="n">
        <v>0</v>
      </c>
      <c r="AX29" s="7" t="n">
        <v>4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1334.222972972973</v>
      </c>
      <c r="BQ29" s="7">
        <f>BO29/19*31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ПТ</t>
        </is>
      </c>
      <c r="D30" s="6" t="inlineStr">
        <is>
          <t>Петрова Татьяна Андреевна</t>
        </is>
      </c>
      <c r="E30" s="7" t="n">
        <v>10111.5</v>
      </c>
      <c r="F30" s="7" t="n">
        <v>6</v>
      </c>
      <c r="G30" s="7" t="n">
        <v>0</v>
      </c>
      <c r="H30" s="7" t="n">
        <v>0</v>
      </c>
      <c r="I30" s="7" t="n">
        <v>1</v>
      </c>
      <c r="J30" s="7" t="n">
        <v>11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0</v>
      </c>
      <c r="P30" s="7" t="n">
        <v>0</v>
      </c>
      <c r="Q30" s="7" t="n">
        <v>0</v>
      </c>
      <c r="R30" s="7" t="n">
        <v>0</v>
      </c>
      <c r="S30" s="7" t="n">
        <v>0</v>
      </c>
      <c r="T30" s="7" t="n">
        <v>11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0</v>
      </c>
      <c r="Z30" s="7" t="n">
        <v>0</v>
      </c>
      <c r="AA30" s="7" t="n">
        <v>0</v>
      </c>
      <c r="AB30" s="7" t="n">
        <v>0</v>
      </c>
      <c r="AC30" s="7" t="n">
        <v>0</v>
      </c>
      <c r="AD30" s="7" t="n">
        <v>11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0</v>
      </c>
      <c r="AJ30" s="7" t="n">
        <v>0</v>
      </c>
      <c r="AK30" s="7" t="n">
        <v>0</v>
      </c>
      <c r="AL30" s="7" t="n">
        <v>0</v>
      </c>
      <c r="AM30" s="7" t="n">
        <v>0</v>
      </c>
      <c r="AN30" s="7" t="n">
        <v>11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0</v>
      </c>
      <c r="AT30" s="7" t="n">
        <v>0</v>
      </c>
      <c r="AU30" s="7" t="n">
        <v>0</v>
      </c>
      <c r="AV30" s="7" t="n">
        <v>0</v>
      </c>
      <c r="AW30" s="7" t="n">
        <v>0</v>
      </c>
      <c r="AX30" s="7" t="n">
        <v>5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1658.592307692308</v>
      </c>
      <c r="BQ30" s="7">
        <f>BO30/19*31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Пузощатова Екатерина Викторовна</t>
        </is>
      </c>
      <c r="E31" s="7" t="n">
        <v>10312</v>
      </c>
      <c r="F31" s="7" t="n">
        <v>6</v>
      </c>
      <c r="G31" s="7" t="n">
        <v>0</v>
      </c>
      <c r="H31" s="7" t="n">
        <v>0</v>
      </c>
      <c r="I31" s="7" t="n">
        <v>1</v>
      </c>
      <c r="J31" s="7" t="n">
        <v>9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5156</v>
      </c>
      <c r="P31" s="7" t="n">
        <v>3</v>
      </c>
      <c r="Q31" s="7" t="n">
        <v>0</v>
      </c>
      <c r="R31" s="7" t="n">
        <v>0</v>
      </c>
      <c r="S31" s="7" t="n">
        <v>0</v>
      </c>
      <c r="T31" s="7" t="n">
        <v>9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4983.25</v>
      </c>
      <c r="Z31" s="7" t="n">
        <v>3</v>
      </c>
      <c r="AA31" s="7" t="n">
        <v>0</v>
      </c>
      <c r="AB31" s="7" t="n">
        <v>0</v>
      </c>
      <c r="AC31" s="7" t="n">
        <v>2</v>
      </c>
      <c r="AD31" s="7" t="n">
        <v>9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0</v>
      </c>
      <c r="AJ31" s="7" t="n">
        <v>0</v>
      </c>
      <c r="AK31" s="7" t="n">
        <v>0</v>
      </c>
      <c r="AL31" s="7" t="n">
        <v>0</v>
      </c>
      <c r="AM31" s="7" t="n">
        <v>0</v>
      </c>
      <c r="AN31" s="7" t="n">
        <v>9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0</v>
      </c>
      <c r="AX31" s="7" t="n">
        <v>4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1522.3625</v>
      </c>
      <c r="BQ31" s="7">
        <f>BO31/19*31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МТ</t>
        </is>
      </c>
      <c r="D32" s="6" t="inlineStr">
        <is>
          <t>Русакова Юлия Андреевна</t>
        </is>
      </c>
      <c r="E32" s="7" t="n">
        <v>19154.75</v>
      </c>
      <c r="F32" s="7" t="n">
        <v>10</v>
      </c>
      <c r="G32" s="7" t="n">
        <v>0</v>
      </c>
      <c r="H32" s="7" t="n">
        <v>0</v>
      </c>
      <c r="I32" s="7" t="n">
        <v>0</v>
      </c>
      <c r="J32" s="7" t="n">
        <v>13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30935.25</v>
      </c>
      <c r="P32" s="7" t="n">
        <v>16</v>
      </c>
      <c r="Q32" s="7" t="n">
        <v>0</v>
      </c>
      <c r="R32" s="7" t="n">
        <v>0</v>
      </c>
      <c r="S32" s="7" t="n">
        <v>1</v>
      </c>
      <c r="T32" s="7" t="n">
        <v>13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19623.25</v>
      </c>
      <c r="Z32" s="7" t="n">
        <v>11</v>
      </c>
      <c r="AA32" s="7" t="n">
        <v>0</v>
      </c>
      <c r="AB32" s="7" t="n">
        <v>0</v>
      </c>
      <c r="AC32" s="7" t="n">
        <v>0</v>
      </c>
      <c r="AD32" s="7" t="n">
        <v>13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0</v>
      </c>
      <c r="AJ32" s="7" t="n">
        <v>0</v>
      </c>
      <c r="AK32" s="7" t="n">
        <v>0</v>
      </c>
      <c r="AL32" s="7" t="n">
        <v>0</v>
      </c>
      <c r="AM32" s="7" t="n">
        <v>0</v>
      </c>
      <c r="AN32" s="7" t="n">
        <v>13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0</v>
      </c>
      <c r="AT32" s="7" t="n">
        <v>0</v>
      </c>
      <c r="AU32" s="7" t="n">
        <v>0</v>
      </c>
      <c r="AV32" s="7" t="n">
        <v>0</v>
      </c>
      <c r="AW32" s="7" t="n">
        <v>0</v>
      </c>
      <c r="AX32" s="7" t="n">
        <v>6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1713.361111111111</v>
      </c>
      <c r="BQ32" s="7">
        <f>BO32/19*31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ТВК</t>
        </is>
      </c>
      <c r="D33" s="6" t="inlineStr">
        <is>
          <t>Стрежнев Сергей Александрович</t>
        </is>
      </c>
      <c r="E33" s="7" t="n">
        <v>49657</v>
      </c>
      <c r="F33" s="7" t="n">
        <v>21</v>
      </c>
      <c r="G33" s="7" t="n">
        <v>0</v>
      </c>
      <c r="H33" s="7" t="n">
        <v>0</v>
      </c>
      <c r="I33" s="7" t="n">
        <v>1</v>
      </c>
      <c r="J33" s="7" t="n">
        <v>23</v>
      </c>
      <c r="K33" s="7">
        <f>ROUND(J33*BP33/100,0)*100</f>
        <v/>
      </c>
      <c r="L33" s="7" t="n">
        <v>0</v>
      </c>
      <c r="M33" s="7">
        <f>E33-K33</f>
        <v/>
      </c>
      <c r="N33" s="7" t="n">
        <v>1</v>
      </c>
      <c r="O33" s="7" t="n">
        <v>46788</v>
      </c>
      <c r="P33" s="7" t="n">
        <v>20</v>
      </c>
      <c r="Q33" s="7" t="n">
        <v>0</v>
      </c>
      <c r="R33" s="7" t="n">
        <v>0</v>
      </c>
      <c r="S33" s="7" t="n">
        <v>0</v>
      </c>
      <c r="T33" s="7" t="n">
        <v>23</v>
      </c>
      <c r="U33" s="7">
        <f>ROUND(T33*BP33/100,0)*100</f>
        <v/>
      </c>
      <c r="V33" s="7" t="n">
        <v>0</v>
      </c>
      <c r="W33" s="7">
        <f>O33-U33</f>
        <v/>
      </c>
      <c r="X33" s="7" t="n">
        <v>2</v>
      </c>
      <c r="Y33" s="7" t="n">
        <v>31494</v>
      </c>
      <c r="Z33" s="7" t="n">
        <v>14</v>
      </c>
      <c r="AA33" s="7" t="n">
        <v>0</v>
      </c>
      <c r="AB33" s="7" t="n">
        <v>0</v>
      </c>
      <c r="AC33" s="7" t="n">
        <v>1</v>
      </c>
      <c r="AD33" s="7" t="n">
        <v>23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1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23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10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2320.691860465116</v>
      </c>
      <c r="BQ33" s="7">
        <f>BO33/19*31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МТ</t>
        </is>
      </c>
      <c r="D34" s="6" t="inlineStr">
        <is>
          <t>Шуваев Данил Александрович</t>
        </is>
      </c>
      <c r="E34" s="7" t="n">
        <v>49533</v>
      </c>
      <c r="F34" s="7" t="n">
        <v>26</v>
      </c>
      <c r="G34" s="7" t="n">
        <v>0</v>
      </c>
      <c r="H34" s="7" t="n">
        <v>0</v>
      </c>
      <c r="I34" s="7" t="n">
        <v>2</v>
      </c>
      <c r="J34" s="7" t="n">
        <v>40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57063.37</v>
      </c>
      <c r="P34" s="7" t="n">
        <v>30</v>
      </c>
      <c r="Q34" s="7" t="n">
        <v>0</v>
      </c>
      <c r="R34" s="7" t="n">
        <v>0</v>
      </c>
      <c r="S34" s="7" t="n">
        <v>1</v>
      </c>
      <c r="T34" s="7" t="n">
        <v>40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29081.88</v>
      </c>
      <c r="Z34" s="7" t="n">
        <v>16</v>
      </c>
      <c r="AA34" s="7" t="n">
        <v>0</v>
      </c>
      <c r="AB34" s="7" t="n">
        <v>0</v>
      </c>
      <c r="AC34" s="7" t="n">
        <v>0</v>
      </c>
      <c r="AD34" s="7" t="n">
        <v>40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0</v>
      </c>
      <c r="AJ34" s="7" t="n">
        <v>0</v>
      </c>
      <c r="AK34" s="7" t="n">
        <v>0</v>
      </c>
      <c r="AL34" s="7" t="n">
        <v>0</v>
      </c>
      <c r="AM34" s="7" t="n">
        <v>0</v>
      </c>
      <c r="AN34" s="7" t="n">
        <v>40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0</v>
      </c>
      <c r="AT34" s="7" t="n">
        <v>0</v>
      </c>
      <c r="AU34" s="7" t="n">
        <v>0</v>
      </c>
      <c r="AV34" s="7" t="n">
        <v>0</v>
      </c>
      <c r="AW34" s="7" t="n">
        <v>0</v>
      </c>
      <c r="AX34" s="7" t="n">
        <v>17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1701.793803680982</v>
      </c>
      <c r="BQ34" s="7">
        <f>BO34/19*31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ПТ</t>
        </is>
      </c>
      <c r="D35" s="6" t="inlineStr">
        <is>
          <t>Шумилова Наталья Альбертовна</t>
        </is>
      </c>
      <c r="E35" s="7" t="n">
        <v>3617.5</v>
      </c>
      <c r="F35" s="7" t="n">
        <v>3</v>
      </c>
      <c r="G35" s="7" t="n">
        <v>0</v>
      </c>
      <c r="H35" s="7" t="n">
        <v>0</v>
      </c>
      <c r="I35" s="7" t="n">
        <v>0</v>
      </c>
      <c r="J35" s="7" t="n">
        <v>7</v>
      </c>
      <c r="K35" s="7">
        <f>ROUND(J35*BP35/100,0)*100</f>
        <v/>
      </c>
      <c r="L35" s="7" t="n">
        <v>0</v>
      </c>
      <c r="M35" s="7">
        <f>E35-K35</f>
        <v/>
      </c>
      <c r="N35" s="7" t="n">
        <v>0</v>
      </c>
      <c r="O35" s="7" t="n">
        <v>1890</v>
      </c>
      <c r="P35" s="7" t="n">
        <v>1</v>
      </c>
      <c r="Q35" s="7" t="n">
        <v>0</v>
      </c>
      <c r="R35" s="7" t="n">
        <v>0</v>
      </c>
      <c r="S35" s="7" t="n">
        <v>0</v>
      </c>
      <c r="T35" s="7" t="n">
        <v>7</v>
      </c>
      <c r="U35" s="7">
        <f>ROUND(T35*BP35/100,0)*100</f>
        <v/>
      </c>
      <c r="V35" s="7" t="n">
        <v>0</v>
      </c>
      <c r="W35" s="7">
        <f>O35-U35</f>
        <v/>
      </c>
      <c r="X35" s="7" t="n">
        <v>0</v>
      </c>
      <c r="Y35" s="7" t="n">
        <v>3617.5</v>
      </c>
      <c r="Z35" s="7" t="n">
        <v>2</v>
      </c>
      <c r="AA35" s="7" t="n">
        <v>0</v>
      </c>
      <c r="AB35" s="7" t="n">
        <v>0</v>
      </c>
      <c r="AC35" s="7" t="n">
        <v>0</v>
      </c>
      <c r="AD35" s="7" t="n">
        <v>7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0</v>
      </c>
      <c r="AI35" s="7" t="n">
        <v>0</v>
      </c>
      <c r="AJ35" s="7" t="n">
        <v>0</v>
      </c>
      <c r="AK35" s="7" t="n">
        <v>0</v>
      </c>
      <c r="AL35" s="7" t="n">
        <v>0</v>
      </c>
      <c r="AM35" s="7" t="n">
        <v>0</v>
      </c>
      <c r="AN35" s="7" t="n">
        <v>7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0</v>
      </c>
      <c r="AT35" s="7" t="n">
        <v>0</v>
      </c>
      <c r="AU35" s="7" t="n">
        <v>0</v>
      </c>
      <c r="AV35" s="7" t="n">
        <v>0</v>
      </c>
      <c r="AW35" s="7" t="n">
        <v>0</v>
      </c>
      <c r="AX35" s="7" t="n">
        <v>3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1751.833333333333</v>
      </c>
      <c r="BQ35" s="7">
        <f>BO35/19*31</f>
        <v/>
      </c>
      <c r="BR35" s="7">
        <f>IFERROR(BL35/BE35,0)</f>
        <v/>
      </c>
    </row>
    <row r="36">
      <c r="A36" s="8" t="n"/>
      <c r="B36" s="8" t="n"/>
      <c r="C36" s="8" t="n"/>
      <c r="D36" s="8" t="inlineStr">
        <is>
          <t>Итого ТЗ</t>
        </is>
      </c>
      <c r="E36" s="9">
        <f>SUM(E18:E35)</f>
        <v/>
      </c>
      <c r="F36" s="9">
        <f>SUM(F18:F35)</f>
        <v/>
      </c>
      <c r="G36" s="9">
        <f>SUM(G18:G35)</f>
        <v/>
      </c>
      <c r="H36" s="9">
        <f>SUM(H18:H35)</f>
        <v/>
      </c>
      <c r="I36" s="9">
        <f>SUM(I18:I35)</f>
        <v/>
      </c>
      <c r="J36" s="9">
        <f>SUM(J18:J35)</f>
        <v/>
      </c>
      <c r="K36" s="9">
        <f>SUM(K18:K35)</f>
        <v/>
      </c>
      <c r="L36" s="9">
        <f>SUM(L18:L35)</f>
        <v/>
      </c>
      <c r="M36" s="9">
        <f>SUM(M18:M35)</f>
        <v/>
      </c>
      <c r="N36" s="9">
        <f>SUM(N18:N35)</f>
        <v/>
      </c>
      <c r="O36" s="9">
        <f>SUM(O18:O35)</f>
        <v/>
      </c>
      <c r="P36" s="9">
        <f>SUM(P18:P35)</f>
        <v/>
      </c>
      <c r="Q36" s="9">
        <f>SUM(Q18:Q35)</f>
        <v/>
      </c>
      <c r="R36" s="9">
        <f>SUM(R18:R35)</f>
        <v/>
      </c>
      <c r="S36" s="9">
        <f>SUM(S18:S35)</f>
        <v/>
      </c>
      <c r="T36" s="9">
        <f>SUM(T18:T35)</f>
        <v/>
      </c>
      <c r="U36" s="9">
        <f>SUM(U18:U35)</f>
        <v/>
      </c>
      <c r="V36" s="9">
        <f>SUM(V18:V35)</f>
        <v/>
      </c>
      <c r="W36" s="9">
        <f>SUM(W18:W35)</f>
        <v/>
      </c>
      <c r="X36" s="9">
        <f>SUM(X18:X35)</f>
        <v/>
      </c>
      <c r="Y36" s="9">
        <f>SUM(Y18:Y35)</f>
        <v/>
      </c>
      <c r="Z36" s="9">
        <f>SUM(Z18:Z35)</f>
        <v/>
      </c>
      <c r="AA36" s="9">
        <f>SUM(AA18:AA35)</f>
        <v/>
      </c>
      <c r="AB36" s="9">
        <f>SUM(AB18:AB35)</f>
        <v/>
      </c>
      <c r="AC36" s="9">
        <f>SUM(AC18:AC35)</f>
        <v/>
      </c>
      <c r="AD36" s="9">
        <f>SUM(AD18:AD35)</f>
        <v/>
      </c>
      <c r="AE36" s="9">
        <f>SUM(AE18:AE35)</f>
        <v/>
      </c>
      <c r="AF36" s="9">
        <f>SUM(AF18:AF35)</f>
        <v/>
      </c>
      <c r="AG36" s="9">
        <f>SUM(AG18:AG35)</f>
        <v/>
      </c>
      <c r="AH36" s="9">
        <f>SUM(AH18:AH35)</f>
        <v/>
      </c>
      <c r="AI36" s="9">
        <f>SUM(AI18:AI35)</f>
        <v/>
      </c>
      <c r="AJ36" s="9">
        <f>SUM(AJ18:AJ35)</f>
        <v/>
      </c>
      <c r="AK36" s="9">
        <f>SUM(AK18:AK35)</f>
        <v/>
      </c>
      <c r="AL36" s="9">
        <f>SUM(AL18:AL35)</f>
        <v/>
      </c>
      <c r="AM36" s="9">
        <f>SUM(AM18:AM35)</f>
        <v/>
      </c>
      <c r="AN36" s="9">
        <f>SUM(AN18:AN35)</f>
        <v/>
      </c>
      <c r="AO36" s="9">
        <f>SUM(AO18:AO35)</f>
        <v/>
      </c>
      <c r="AP36" s="9">
        <f>SUM(AP18:AP35)</f>
        <v/>
      </c>
      <c r="AQ36" s="9">
        <f>SUM(AQ18:AQ35)</f>
        <v/>
      </c>
      <c r="AR36" s="9">
        <f>SUM(AR18:AR35)</f>
        <v/>
      </c>
      <c r="AS36" s="9">
        <f>SUM(AS18:AS35)</f>
        <v/>
      </c>
      <c r="AT36" s="9">
        <f>SUM(AT18:AT35)</f>
        <v/>
      </c>
      <c r="AU36" s="9">
        <f>SUM(AU18:AU35)</f>
        <v/>
      </c>
      <c r="AV36" s="9">
        <f>SUM(AV18:AV35)</f>
        <v/>
      </c>
      <c r="AW36" s="9">
        <f>SUM(AW18:AW35)</f>
        <v/>
      </c>
      <c r="AX36" s="9">
        <f>SUM(AX18:AX35)</f>
        <v/>
      </c>
      <c r="AY36" s="9">
        <f>SUM(AY18:AY35)</f>
        <v/>
      </c>
      <c r="AZ36" s="9">
        <f>SUM(AZ18:AZ35)</f>
        <v/>
      </c>
      <c r="BA36" s="9">
        <f>SUM(BA18:BA35)</f>
        <v/>
      </c>
      <c r="BB36" s="9">
        <f>SUM(BB18:BB35)</f>
        <v/>
      </c>
      <c r="BC36" s="9">
        <f>SUM(BC18:BC35)</f>
        <v/>
      </c>
      <c r="BD36" s="9">
        <f>SUM(BD18:BD35)</f>
        <v/>
      </c>
      <c r="BE36" s="9">
        <f>SUM(BE18:BE35)</f>
        <v/>
      </c>
      <c r="BF36" s="9">
        <f>SUM(BF18:BF35)</f>
        <v/>
      </c>
      <c r="BG36" s="9">
        <f>SUM(BG18:BG35)</f>
        <v/>
      </c>
      <c r="BH36" s="9">
        <f>SUM(BH18:BH35)</f>
        <v/>
      </c>
      <c r="BI36" s="9">
        <f>SUM(BI18:BI35)</f>
        <v/>
      </c>
      <c r="BJ36" s="9">
        <f>SUM(BJ18:BJ35)</f>
        <v/>
      </c>
      <c r="BK36" s="9">
        <f>SUM(BK18:BK35)</f>
        <v/>
      </c>
      <c r="BL36" s="9">
        <f>SUM(BL18:BL35)</f>
        <v/>
      </c>
      <c r="BM36" s="9">
        <f>SUM(BM18:BM35)</f>
        <v/>
      </c>
      <c r="BN36" s="9">
        <f>SUM(BN18:BN35)</f>
        <v/>
      </c>
      <c r="BO36" s="9">
        <f>SUM(BO18:BO35)</f>
        <v/>
      </c>
      <c r="BP36" s="9">
        <f>IFERROR(BK36/BD36,0)</f>
        <v/>
      </c>
      <c r="BQ36" s="9">
        <f>BO36/19*31</f>
        <v/>
      </c>
      <c r="BR36" s="9">
        <f>IFERROR(BL36/BE36,0)</f>
        <v/>
      </c>
    </row>
    <row r="38">
      <c r="A38" s="5" t="n"/>
      <c r="B38" s="5" t="n"/>
      <c r="C38" s="5" t="n"/>
      <c r="D38" s="5" t="inlineStr">
        <is>
          <t>ГРУППОВЫЕ ПРОГРАММЫ</t>
        </is>
      </c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  <c r="AC38" s="5" t="n"/>
      <c r="AD38" s="5" t="n"/>
      <c r="AE38" s="5" t="n"/>
      <c r="AF38" s="5" t="n"/>
      <c r="AG38" s="5" t="n"/>
      <c r="AH38" s="5" t="n"/>
      <c r="AI38" s="5" t="n"/>
      <c r="AJ38" s="5" t="n"/>
      <c r="AK38" s="5" t="n"/>
      <c r="AL38" s="5" t="n"/>
      <c r="AM38" s="5" t="n"/>
      <c r="AN38" s="5" t="n"/>
      <c r="AO38" s="5" t="n"/>
      <c r="AP38" s="5" t="n"/>
      <c r="AQ38" s="5" t="n"/>
      <c r="AR38" s="5" t="n"/>
      <c r="AS38" s="5" t="n"/>
      <c r="AT38" s="5" t="n"/>
      <c r="AU38" s="5" t="n"/>
      <c r="AV38" s="5" t="n"/>
      <c r="AW38" s="5" t="n"/>
      <c r="AX38" s="5" t="n"/>
      <c r="AY38" s="5" t="n"/>
      <c r="AZ38" s="5" t="n"/>
      <c r="BA38" s="5" t="n"/>
      <c r="BB38" s="5" t="n"/>
      <c r="BC38" s="5" t="n"/>
      <c r="BD38" s="5" t="n"/>
      <c r="BE38" s="5" t="n"/>
      <c r="BF38" s="5" t="n"/>
      <c r="BG38" s="5" t="n"/>
      <c r="BH38" s="5" t="n"/>
      <c r="BI38" s="5" t="n"/>
      <c r="BJ38" s="5" t="n"/>
      <c r="BK38" s="5" t="n"/>
      <c r="BL38" s="5" t="n"/>
      <c r="BM38" s="5" t="n"/>
      <c r="BN38" s="5" t="n"/>
      <c r="BO38" s="5" t="n"/>
      <c r="BP38" s="5" t="n"/>
      <c r="BQ38" s="5" t="n"/>
      <c r="BR38" s="5" t="n"/>
    </row>
    <row r="39">
      <c r="A39" s="4" t="inlineStr">
        <is>
          <t>№</t>
        </is>
      </c>
      <c r="B39" s="4" t="inlineStr">
        <is>
          <t>Дата начала</t>
        </is>
      </c>
      <c r="C39" s="4" t="inlineStr">
        <is>
          <t>Статус</t>
        </is>
      </c>
      <c r="D39" s="4" t="inlineStr">
        <is>
          <t>ФИО</t>
        </is>
      </c>
      <c r="E39" s="4" t="inlineStr">
        <is>
          <t>Факт $ из 1С</t>
        </is>
      </c>
      <c r="F39" s="4" t="inlineStr">
        <is>
          <t>Факт ПТ</t>
        </is>
      </c>
      <c r="G39" s="4" t="inlineStr">
        <is>
          <t>Факт $ МГ/секции</t>
        </is>
      </c>
      <c r="H39" s="4" t="inlineStr">
        <is>
          <t>Факт МГ/секции</t>
        </is>
      </c>
      <c r="I39" s="4" t="inlineStr">
        <is>
          <t>Факт ВПТ</t>
        </is>
      </c>
      <c r="J39" s="4" t="inlineStr">
        <is>
          <t>Тех. задание ПТ</t>
        </is>
      </c>
      <c r="K39" s="4" t="inlineStr">
        <is>
          <t>Тех задание $</t>
        </is>
      </c>
      <c r="L39" s="4" t="inlineStr">
        <is>
          <t>Тех. задание ВПТ</t>
        </is>
      </c>
      <c r="M39" s="4" t="inlineStr">
        <is>
          <t>Разница ПТ $</t>
        </is>
      </c>
      <c r="N39" s="4" t="inlineStr">
        <is>
          <t>Факт СПЛИТ</t>
        </is>
      </c>
      <c r="O39" s="4" t="inlineStr">
        <is>
          <t>Факт $ из 1С</t>
        </is>
      </c>
      <c r="P39" s="4" t="inlineStr">
        <is>
          <t>Факт ПТ</t>
        </is>
      </c>
      <c r="Q39" s="4" t="inlineStr">
        <is>
          <t>Факт $ МГ/секции</t>
        </is>
      </c>
      <c r="R39" s="4" t="inlineStr">
        <is>
          <t>Факт МГ/секции</t>
        </is>
      </c>
      <c r="S39" s="4" t="inlineStr">
        <is>
          <t>Факт ВПТ</t>
        </is>
      </c>
      <c r="T39" s="4" t="inlineStr">
        <is>
          <t>Тех. задание ПТ</t>
        </is>
      </c>
      <c r="U39" s="4" t="inlineStr">
        <is>
          <t>Тех задание $</t>
        </is>
      </c>
      <c r="V39" s="4" t="inlineStr">
        <is>
          <t>Тех. задание ВПТ</t>
        </is>
      </c>
      <c r="W39" s="4" t="inlineStr">
        <is>
          <t>Разница ПТ $</t>
        </is>
      </c>
      <c r="X39" s="4" t="inlineStr">
        <is>
          <t>Факт СПЛИТ</t>
        </is>
      </c>
      <c r="Y39" s="4" t="inlineStr">
        <is>
          <t>Факт $ из 1С</t>
        </is>
      </c>
      <c r="Z39" s="4" t="inlineStr">
        <is>
          <t>Факт ПТ</t>
        </is>
      </c>
      <c r="AA39" s="4" t="inlineStr">
        <is>
          <t>Факт $ МГ/секции</t>
        </is>
      </c>
      <c r="AB39" s="4" t="inlineStr">
        <is>
          <t>Факт МГ/секции</t>
        </is>
      </c>
      <c r="AC39" s="4" t="inlineStr">
        <is>
          <t>Факт ВПТ</t>
        </is>
      </c>
      <c r="AD39" s="4" t="inlineStr">
        <is>
          <t>Тех. задание ПТ</t>
        </is>
      </c>
      <c r="AE39" s="4" t="inlineStr">
        <is>
          <t>Тех задание $</t>
        </is>
      </c>
      <c r="AF39" s="4" t="inlineStr">
        <is>
          <t>Тех. задание ВПТ</t>
        </is>
      </c>
      <c r="AG39" s="4" t="inlineStr">
        <is>
          <t>Разница ПТ $</t>
        </is>
      </c>
      <c r="AH39" s="4" t="inlineStr">
        <is>
          <t>Факт СПЛИТ</t>
        </is>
      </c>
      <c r="AI39" s="4" t="inlineStr">
        <is>
          <t>Факт $ из 1С</t>
        </is>
      </c>
      <c r="AJ39" s="4" t="inlineStr">
        <is>
          <t>Факт ПТ</t>
        </is>
      </c>
      <c r="AK39" s="4" t="inlineStr">
        <is>
          <t>Факт $ МГ/секции</t>
        </is>
      </c>
      <c r="AL39" s="4" t="inlineStr">
        <is>
          <t>Факт МГ/секции</t>
        </is>
      </c>
      <c r="AM39" s="4" t="inlineStr">
        <is>
          <t>Факт ВПТ</t>
        </is>
      </c>
      <c r="AN39" s="4" t="inlineStr">
        <is>
          <t>Тех. задание ПТ</t>
        </is>
      </c>
      <c r="AO39" s="4" t="inlineStr">
        <is>
          <t>Тех задание $</t>
        </is>
      </c>
      <c r="AP39" s="4" t="inlineStr">
        <is>
          <t>Тех. задание ВПТ</t>
        </is>
      </c>
      <c r="AQ39" s="4" t="inlineStr">
        <is>
          <t>Разница ПТ $</t>
        </is>
      </c>
      <c r="AR39" s="4" t="inlineStr">
        <is>
          <t>Факт СПЛИТ</t>
        </is>
      </c>
      <c r="AS39" s="4" t="inlineStr">
        <is>
          <t>Факт $ из 1С</t>
        </is>
      </c>
      <c r="AT39" s="4" t="inlineStr">
        <is>
          <t>Факт ПТ</t>
        </is>
      </c>
      <c r="AU39" s="4" t="inlineStr">
        <is>
          <t>Факт $ МГ/секции</t>
        </is>
      </c>
      <c r="AV39" s="4" t="inlineStr">
        <is>
          <t>Факт МГ/секции</t>
        </is>
      </c>
      <c r="AW39" s="4" t="inlineStr">
        <is>
          <t>Факт ВПТ</t>
        </is>
      </c>
      <c r="AX39" s="4" t="inlineStr">
        <is>
          <t>Тех. задание ПТ</t>
        </is>
      </c>
      <c r="AY39" s="4" t="inlineStr">
        <is>
          <t>Тех задание $</t>
        </is>
      </c>
      <c r="AZ39" s="4" t="inlineStr">
        <is>
          <t>Тех. задание ВПТ</t>
        </is>
      </c>
      <c r="BA39" s="4" t="inlineStr">
        <is>
          <t>Разница ПТ $</t>
        </is>
      </c>
      <c r="BB39" s="4" t="inlineStr">
        <is>
          <t>Факт СПЛИТ</t>
        </is>
      </c>
      <c r="BC39" s="4" t="inlineStr"/>
      <c r="BD39" s="4" t="inlineStr">
        <is>
          <t>Тех. задание ПТ</t>
        </is>
      </c>
      <c r="BE39" s="4" t="inlineStr">
        <is>
          <t>Факт ПТ</t>
        </is>
      </c>
      <c r="BF39" s="4" t="inlineStr">
        <is>
          <t>Факт СПЛИТ</t>
        </is>
      </c>
      <c r="BG39" s="4" t="inlineStr">
        <is>
          <t>Тех. задание ВПТ</t>
        </is>
      </c>
      <c r="BH39" s="4" t="inlineStr">
        <is>
          <t>Факт ВПТ</t>
        </is>
      </c>
      <c r="BI39" s="4" t="inlineStr">
        <is>
          <t>Тех. задание</t>
        </is>
      </c>
      <c r="BJ39" s="4" t="inlineStr">
        <is>
          <t>Факт</t>
        </is>
      </c>
      <c r="BK39" s="4" t="inlineStr">
        <is>
          <t>Тех задание $</t>
        </is>
      </c>
      <c r="BL39" s="4" t="inlineStr">
        <is>
          <t>Факт ПТ 1С $</t>
        </is>
      </c>
      <c r="BM39" s="4" t="inlineStr">
        <is>
          <t>Факт МГ/секции 1С $</t>
        </is>
      </c>
      <c r="BN39" s="4" t="inlineStr">
        <is>
          <t>Прочие услуги $</t>
        </is>
      </c>
      <c r="BO39" s="4" t="inlineStr">
        <is>
          <t>Факт общий $</t>
        </is>
      </c>
      <c r="BP39" s="4" t="inlineStr">
        <is>
          <t>Средняя стоимость ПТ прошлого месяца $</t>
        </is>
      </c>
      <c r="BQ39" s="4" t="inlineStr">
        <is>
          <t>Ранрейт $</t>
        </is>
      </c>
      <c r="BR39" s="4" t="inlineStr">
        <is>
          <t>Средняя стоимость ПТ на новый месяц</t>
        </is>
      </c>
    </row>
    <row r="40">
      <c r="A40" s="6" t="n">
        <v>26</v>
      </c>
      <c r="B40" s="6" t="inlineStr">
        <is>
          <t>2026-03-01</t>
        </is>
      </c>
      <c r="C40" s="6" t="inlineStr">
        <is>
          <t>ПТ</t>
        </is>
      </c>
      <c r="D40" s="6" t="inlineStr">
        <is>
          <t>Блинова Мария Александровна</t>
        </is>
      </c>
      <c r="E40" s="7" t="n">
        <v>0</v>
      </c>
      <c r="F40" s="7" t="n">
        <v>0</v>
      </c>
      <c r="G40" s="7" t="n">
        <v>5109.5</v>
      </c>
      <c r="H40" s="7" t="n">
        <v>8</v>
      </c>
      <c r="I40" s="7" t="n">
        <v>0</v>
      </c>
      <c r="J40" s="7" t="n">
        <v>40</v>
      </c>
      <c r="K40" s="7">
        <f>ROUND(J40*BP40/100,0)*100</f>
        <v/>
      </c>
      <c r="L40" s="7" t="n">
        <v>0</v>
      </c>
      <c r="M40" s="7">
        <f>E40-K40</f>
        <v/>
      </c>
      <c r="N40" s="7" t="n">
        <v>0</v>
      </c>
      <c r="O40" s="7" t="n">
        <v>1765</v>
      </c>
      <c r="P40" s="7" t="n">
        <v>1</v>
      </c>
      <c r="Q40" s="7" t="n">
        <v>14853.5</v>
      </c>
      <c r="R40" s="7" t="n">
        <v>23</v>
      </c>
      <c r="S40" s="7" t="n">
        <v>0</v>
      </c>
      <c r="T40" s="7" t="n">
        <v>40</v>
      </c>
      <c r="U40" s="7">
        <f>ROUND(T40*BP40/100,0)*100</f>
        <v/>
      </c>
      <c r="V40" s="7" t="n">
        <v>0</v>
      </c>
      <c r="W40" s="7">
        <f>O40-U40</f>
        <v/>
      </c>
      <c r="X40" s="7" t="n">
        <v>0</v>
      </c>
      <c r="Y40" s="7" t="n">
        <v>5220</v>
      </c>
      <c r="Z40" s="7" t="n">
        <v>3</v>
      </c>
      <c r="AA40" s="7" t="n">
        <v>7344</v>
      </c>
      <c r="AB40" s="7" t="n">
        <v>11</v>
      </c>
      <c r="AC40" s="7" t="n">
        <v>0</v>
      </c>
      <c r="AD40" s="7" t="n">
        <v>40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0</v>
      </c>
      <c r="AJ40" s="7" t="n">
        <v>0</v>
      </c>
      <c r="AK40" s="7" t="n">
        <v>0</v>
      </c>
      <c r="AL40" s="7" t="n">
        <v>0</v>
      </c>
      <c r="AM40" s="7" t="n">
        <v>0</v>
      </c>
      <c r="AN40" s="7" t="n">
        <v>40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0</v>
      </c>
      <c r="AT40" s="7" t="n">
        <v>0</v>
      </c>
      <c r="AU40" s="7" t="n">
        <v>0</v>
      </c>
      <c r="AV40" s="7" t="n">
        <v>0</v>
      </c>
      <c r="AW40" s="7" t="n">
        <v>0</v>
      </c>
      <c r="AX40" s="7" t="n">
        <v>17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0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828.0970873786408</v>
      </c>
      <c r="BQ40" s="7">
        <f>BO40/19*31</f>
        <v/>
      </c>
      <c r="BR40" s="7">
        <f>IFERROR(BL40/BE40,0)</f>
        <v/>
      </c>
    </row>
    <row r="41">
      <c r="A41" s="6" t="n">
        <v>27</v>
      </c>
      <c r="B41" s="6" t="inlineStr">
        <is>
          <t>2026-03-01</t>
        </is>
      </c>
      <c r="C41" s="6" t="inlineStr">
        <is>
          <t>ПТ</t>
        </is>
      </c>
      <c r="D41" s="6" t="inlineStr">
        <is>
          <t>Володина Ирина Анатольевна</t>
        </is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0</v>
      </c>
      <c r="J41" s="7" t="n">
        <v>3</v>
      </c>
      <c r="K41" s="7">
        <f>ROUND(J41*BP41/100,0)*100</f>
        <v/>
      </c>
      <c r="L41" s="7" t="n">
        <v>0</v>
      </c>
      <c r="M41" s="7">
        <f>E41-K41</f>
        <v/>
      </c>
      <c r="N41" s="7" t="n">
        <v>0</v>
      </c>
      <c r="O41" s="7" t="n">
        <v>3455</v>
      </c>
      <c r="P41" s="7" t="n">
        <v>2</v>
      </c>
      <c r="Q41" s="7" t="n">
        <v>0</v>
      </c>
      <c r="R41" s="7" t="n">
        <v>0</v>
      </c>
      <c r="S41" s="7" t="n">
        <v>0</v>
      </c>
      <c r="T41" s="7" t="n">
        <v>3</v>
      </c>
      <c r="U41" s="7">
        <f>ROUND(T41*BP41/100,0)*100</f>
        <v/>
      </c>
      <c r="V41" s="7" t="n">
        <v>0</v>
      </c>
      <c r="W41" s="7">
        <f>O41-U41</f>
        <v/>
      </c>
      <c r="X41" s="7" t="n">
        <v>0</v>
      </c>
      <c r="Y41" s="7" t="n">
        <v>0</v>
      </c>
      <c r="Z41" s="7" t="n">
        <v>0</v>
      </c>
      <c r="AA41" s="7" t="n">
        <v>0</v>
      </c>
      <c r="AB41" s="7" t="n">
        <v>0</v>
      </c>
      <c r="AC41" s="7" t="n">
        <v>0</v>
      </c>
      <c r="AD41" s="7" t="n">
        <v>3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0</v>
      </c>
      <c r="AJ41" s="7" t="n">
        <v>0</v>
      </c>
      <c r="AK41" s="7" t="n">
        <v>0</v>
      </c>
      <c r="AL41" s="7" t="n">
        <v>0</v>
      </c>
      <c r="AM41" s="7" t="n">
        <v>0</v>
      </c>
      <c r="AN41" s="7" t="n">
        <v>3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0</v>
      </c>
      <c r="AT41" s="7" t="n">
        <v>0</v>
      </c>
      <c r="AU41" s="7" t="n">
        <v>0</v>
      </c>
      <c r="AV41" s="7" t="n">
        <v>0</v>
      </c>
      <c r="AW41" s="7" t="n">
        <v>0</v>
      </c>
      <c r="AX41" s="7" t="n">
        <v>1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0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1165.277777777778</v>
      </c>
      <c r="BQ41" s="7">
        <f>BO41/19*31</f>
        <v/>
      </c>
      <c r="BR41" s="7">
        <f>IFERROR(BL41/BE41,0)</f>
        <v/>
      </c>
    </row>
    <row r="42">
      <c r="A42" s="6" t="n">
        <v>28</v>
      </c>
      <c r="B42" s="6" t="inlineStr">
        <is>
          <t>2026-03-01</t>
        </is>
      </c>
      <c r="C42" s="6" t="inlineStr">
        <is>
          <t>ПТ</t>
        </is>
      </c>
      <c r="D42" s="6" t="inlineStr">
        <is>
          <t>Мирошниченко Анастасия Константиновна</t>
        </is>
      </c>
      <c r="E42" s="7" t="n">
        <v>5010</v>
      </c>
      <c r="F42" s="7" t="n">
        <v>3</v>
      </c>
      <c r="G42" s="7" t="n">
        <v>3110</v>
      </c>
      <c r="H42" s="7" t="n">
        <v>4</v>
      </c>
      <c r="I42" s="7" t="n">
        <v>0</v>
      </c>
      <c r="J42" s="7" t="n">
        <v>12</v>
      </c>
      <c r="K42" s="7">
        <f>ROUND(J42*BP42/100,0)*100</f>
        <v/>
      </c>
      <c r="L42" s="7" t="n">
        <v>0</v>
      </c>
      <c r="M42" s="7">
        <f>E42-K42</f>
        <v/>
      </c>
      <c r="N42" s="7" t="n">
        <v>3</v>
      </c>
      <c r="O42" s="7" t="n">
        <v>3282.5</v>
      </c>
      <c r="P42" s="7" t="n">
        <v>2</v>
      </c>
      <c r="Q42" s="7" t="n">
        <v>0</v>
      </c>
      <c r="R42" s="7" t="n">
        <v>0</v>
      </c>
      <c r="S42" s="7" t="n">
        <v>0</v>
      </c>
      <c r="T42" s="7" t="n">
        <v>12</v>
      </c>
      <c r="U42" s="7">
        <f>ROUND(T42*BP42/100,0)*100</f>
        <v/>
      </c>
      <c r="V42" s="7" t="n">
        <v>0</v>
      </c>
      <c r="W42" s="7">
        <f>O42-U42</f>
        <v/>
      </c>
      <c r="X42" s="7" t="n">
        <v>1</v>
      </c>
      <c r="Y42" s="7" t="n">
        <v>4605.5</v>
      </c>
      <c r="Z42" s="7" t="n">
        <v>3</v>
      </c>
      <c r="AA42" s="7" t="n">
        <v>1277.5</v>
      </c>
      <c r="AB42" s="7" t="n">
        <v>2</v>
      </c>
      <c r="AC42" s="7" t="n">
        <v>0</v>
      </c>
      <c r="AD42" s="7" t="n">
        <v>12</v>
      </c>
      <c r="AE42" s="7">
        <f>ROUND(AD42*BP42/100,0)*100</f>
        <v/>
      </c>
      <c r="AF42" s="7" t="n">
        <v>0</v>
      </c>
      <c r="AG42" s="7">
        <f>Y42-AE42</f>
        <v/>
      </c>
      <c r="AH42" s="7" t="n">
        <v>2</v>
      </c>
      <c r="AI42" s="7" t="n">
        <v>0</v>
      </c>
      <c r="AJ42" s="7" t="n">
        <v>0</v>
      </c>
      <c r="AK42" s="7" t="n">
        <v>0</v>
      </c>
      <c r="AL42" s="7" t="n">
        <v>0</v>
      </c>
      <c r="AM42" s="7" t="n">
        <v>0</v>
      </c>
      <c r="AN42" s="7" t="n">
        <v>12</v>
      </c>
      <c r="AO42" s="7">
        <f>ROUND(AN42*BP42/100,0)*100</f>
        <v/>
      </c>
      <c r="AP42" s="7" t="n">
        <v>0</v>
      </c>
      <c r="AQ42" s="7">
        <f>AI42-AO42</f>
        <v/>
      </c>
      <c r="AR42" s="7" t="n">
        <v>0</v>
      </c>
      <c r="AS42" s="7" t="n">
        <v>0</v>
      </c>
      <c r="AT42" s="7" t="n">
        <v>0</v>
      </c>
      <c r="AU42" s="7" t="n">
        <v>0</v>
      </c>
      <c r="AV42" s="7" t="n">
        <v>0</v>
      </c>
      <c r="AW42" s="7" t="n">
        <v>0</v>
      </c>
      <c r="AX42" s="7" t="n">
        <v>5</v>
      </c>
      <c r="AY42" s="7">
        <f>ROUND(AX42*BP42/100,0)*100</f>
        <v/>
      </c>
      <c r="AZ42" s="7" t="n">
        <v>0</v>
      </c>
      <c r="BA42" s="7">
        <f>AS42-AY42</f>
        <v/>
      </c>
      <c r="BB42" s="7" t="n">
        <v>0</v>
      </c>
      <c r="BC42" s="6" t="n"/>
      <c r="BD42" s="7">
        <f>SUM(J42,T42,AD42,AN42,AX42)</f>
        <v/>
      </c>
      <c r="BE42" s="7">
        <f>SUM(F42,P42,Z42,AJ42,AT42)</f>
        <v/>
      </c>
      <c r="BF42" s="7">
        <f>SUM(N42,X42,AH42,AR42,BB42)</f>
        <v/>
      </c>
      <c r="BG42" s="7">
        <f>SUM(L42,V42,AF42,AP42,AZ42)</f>
        <v/>
      </c>
      <c r="BH42" s="7">
        <f>SUM(I42,S42,AC42,AM42,AW42)</f>
        <v/>
      </c>
      <c r="BI42" s="7" t="n">
        <v>0</v>
      </c>
      <c r="BJ42" s="7">
        <f>SUM(H42,R42,AB42,AL42,AV42)</f>
        <v/>
      </c>
      <c r="BK42" s="7">
        <f>SUM(K42,U42,AE42,AO42,AY42)</f>
        <v/>
      </c>
      <c r="BL42" s="7">
        <f>SUM(E42,O42,Y42,AI42,AS42)</f>
        <v/>
      </c>
      <c r="BM42" s="7">
        <f>SUM(G42,Q42,AA42,AK42,AU42)</f>
        <v/>
      </c>
      <c r="BN42" s="7" t="n">
        <v>0</v>
      </c>
      <c r="BO42" s="7">
        <f>BL42+BM42+BN42</f>
        <v/>
      </c>
      <c r="BP42" s="7" t="n">
        <v>1272.5</v>
      </c>
      <c r="BQ42" s="7">
        <f>BO42/19*31</f>
        <v/>
      </c>
      <c r="BR42" s="7">
        <f>IFERROR(BL42/BE42,0)</f>
        <v/>
      </c>
    </row>
    <row r="43">
      <c r="A43" s="6" t="n">
        <v>29</v>
      </c>
      <c r="B43" s="6" t="inlineStr">
        <is>
          <t>2026-03-01</t>
        </is>
      </c>
      <c r="C43" s="6" t="inlineStr">
        <is>
          <t>МТ</t>
        </is>
      </c>
      <c r="D43" s="6" t="inlineStr">
        <is>
          <t>Сабирова Дина Юрьевна</t>
        </is>
      </c>
      <c r="E43" s="7" t="n">
        <v>5505</v>
      </c>
      <c r="F43" s="7" t="n">
        <v>3</v>
      </c>
      <c r="G43" s="7" t="n">
        <v>850</v>
      </c>
      <c r="H43" s="7" t="n">
        <v>1</v>
      </c>
      <c r="I43" s="7" t="n">
        <v>0</v>
      </c>
      <c r="J43" s="7" t="n">
        <v>5</v>
      </c>
      <c r="K43" s="7">
        <f>ROUND(J43*BP43/100,0)*100</f>
        <v/>
      </c>
      <c r="L43" s="7" t="n">
        <v>0</v>
      </c>
      <c r="M43" s="7">
        <f>E43-K43</f>
        <v/>
      </c>
      <c r="N43" s="7" t="n">
        <v>0</v>
      </c>
      <c r="O43" s="7" t="n">
        <v>5709</v>
      </c>
      <c r="P43" s="7" t="n">
        <v>3</v>
      </c>
      <c r="Q43" s="7" t="n">
        <v>850</v>
      </c>
      <c r="R43" s="7" t="n">
        <v>1</v>
      </c>
      <c r="S43" s="7" t="n">
        <v>0</v>
      </c>
      <c r="T43" s="7" t="n">
        <v>5</v>
      </c>
      <c r="U43" s="7">
        <f>ROUND(T43*BP43/100,0)*100</f>
        <v/>
      </c>
      <c r="V43" s="7" t="n">
        <v>0</v>
      </c>
      <c r="W43" s="7">
        <f>O43-U43</f>
        <v/>
      </c>
      <c r="X43" s="7" t="n">
        <v>0</v>
      </c>
      <c r="Y43" s="7" t="n">
        <v>1657.5</v>
      </c>
      <c r="Z43" s="7" t="n">
        <v>1</v>
      </c>
      <c r="AA43" s="7" t="n">
        <v>1700</v>
      </c>
      <c r="AB43" s="7" t="n">
        <v>2</v>
      </c>
      <c r="AC43" s="7" t="n">
        <v>1</v>
      </c>
      <c r="AD43" s="7" t="n">
        <v>5</v>
      </c>
      <c r="AE43" s="7">
        <f>ROUND(AD43*BP43/100,0)*100</f>
        <v/>
      </c>
      <c r="AF43" s="7" t="n">
        <v>0</v>
      </c>
      <c r="AG43" s="7">
        <f>Y43-AE43</f>
        <v/>
      </c>
      <c r="AH43" s="7" t="n">
        <v>0</v>
      </c>
      <c r="AI43" s="7" t="n">
        <v>0</v>
      </c>
      <c r="AJ43" s="7" t="n">
        <v>0</v>
      </c>
      <c r="AK43" s="7" t="n">
        <v>0</v>
      </c>
      <c r="AL43" s="7" t="n">
        <v>0</v>
      </c>
      <c r="AM43" s="7" t="n">
        <v>0</v>
      </c>
      <c r="AN43" s="7" t="n">
        <v>5</v>
      </c>
      <c r="AO43" s="7">
        <f>ROUND(AN43*BP43/100,0)*100</f>
        <v/>
      </c>
      <c r="AP43" s="7" t="n">
        <v>0</v>
      </c>
      <c r="AQ43" s="7">
        <f>AI43-AO43</f>
        <v/>
      </c>
      <c r="AR43" s="7" t="n">
        <v>0</v>
      </c>
      <c r="AS43" s="7" t="n">
        <v>0</v>
      </c>
      <c r="AT43" s="7" t="n">
        <v>0</v>
      </c>
      <c r="AU43" s="7" t="n">
        <v>0</v>
      </c>
      <c r="AV43" s="7" t="n">
        <v>0</v>
      </c>
      <c r="AW43" s="7" t="n">
        <v>0</v>
      </c>
      <c r="AX43" s="7" t="n">
        <v>2</v>
      </c>
      <c r="AY43" s="7">
        <f>ROUND(AX43*BP43/100,0)*100</f>
        <v/>
      </c>
      <c r="AZ43" s="7" t="n">
        <v>0</v>
      </c>
      <c r="BA43" s="7">
        <f>AS43-AY43</f>
        <v/>
      </c>
      <c r="BB43" s="7" t="n">
        <v>0</v>
      </c>
      <c r="BC43" s="6" t="n"/>
      <c r="BD43" s="7">
        <f>SUM(J43,T43,AD43,AN43,AX43)</f>
        <v/>
      </c>
      <c r="BE43" s="7">
        <f>SUM(F43,P43,Z43,AJ43,AT43)</f>
        <v/>
      </c>
      <c r="BF43" s="7">
        <f>SUM(N43,X43,AH43,AR43,BB43)</f>
        <v/>
      </c>
      <c r="BG43" s="7">
        <f>SUM(L43,V43,AF43,AP43,AZ43)</f>
        <v/>
      </c>
      <c r="BH43" s="7">
        <f>SUM(I43,S43,AC43,AM43,AW43)</f>
        <v/>
      </c>
      <c r="BI43" s="7" t="n">
        <v>0</v>
      </c>
      <c r="BJ43" s="7">
        <f>SUM(H43,R43,AB43,AL43,AV43)</f>
        <v/>
      </c>
      <c r="BK43" s="7">
        <f>SUM(K43,U43,AE43,AO43,AY43)</f>
        <v/>
      </c>
      <c r="BL43" s="7">
        <f>SUM(E43,O43,Y43,AI43,AS43)</f>
        <v/>
      </c>
      <c r="BM43" s="7">
        <f>SUM(G43,Q43,AA43,AK43,AU43)</f>
        <v/>
      </c>
      <c r="BN43" s="7" t="n">
        <v>0</v>
      </c>
      <c r="BO43" s="7">
        <f>BL43+BM43+BN43</f>
        <v/>
      </c>
      <c r="BP43" s="7" t="n">
        <v>1492.458333333333</v>
      </c>
      <c r="BQ43" s="7">
        <f>BO43/19*31</f>
        <v/>
      </c>
      <c r="BR43" s="7">
        <f>IFERROR(BL43/BE43,0)</f>
        <v/>
      </c>
    </row>
    <row r="44">
      <c r="A44" s="6" t="n">
        <v>30</v>
      </c>
      <c r="B44" s="6" t="inlineStr">
        <is>
          <t>2026-03-01</t>
        </is>
      </c>
      <c r="C44" s="6" t="inlineStr">
        <is>
          <t>ПТ</t>
        </is>
      </c>
      <c r="D44" s="6" t="inlineStr">
        <is>
          <t>Шахова Юлия Александровна</t>
        </is>
      </c>
      <c r="E44" s="7" t="n">
        <v>13156.33</v>
      </c>
      <c r="F44" s="7" t="n">
        <v>8</v>
      </c>
      <c r="G44" s="7" t="n">
        <v>3710</v>
      </c>
      <c r="H44" s="7" t="n">
        <v>4</v>
      </c>
      <c r="I44" s="7" t="n">
        <v>0</v>
      </c>
      <c r="J44" s="7" t="n">
        <v>11</v>
      </c>
      <c r="K44" s="7">
        <f>ROUND(J44*BP44/100,0)*100</f>
        <v/>
      </c>
      <c r="L44" s="7" t="n">
        <v>0</v>
      </c>
      <c r="M44" s="7">
        <f>E44-K44</f>
        <v/>
      </c>
      <c r="N44" s="7" t="n">
        <v>0</v>
      </c>
      <c r="O44" s="7" t="n">
        <v>20270.33</v>
      </c>
      <c r="P44" s="7" t="n">
        <v>12</v>
      </c>
      <c r="Q44" s="7" t="n">
        <v>1650</v>
      </c>
      <c r="R44" s="7" t="n">
        <v>2</v>
      </c>
      <c r="S44" s="7" t="n">
        <v>0</v>
      </c>
      <c r="T44" s="7" t="n">
        <v>11</v>
      </c>
      <c r="U44" s="7">
        <f>ROUND(T44*BP44/100,0)*100</f>
        <v/>
      </c>
      <c r="V44" s="7" t="n">
        <v>0</v>
      </c>
      <c r="W44" s="7">
        <f>O44-U44</f>
        <v/>
      </c>
      <c r="X44" s="7" t="n">
        <v>0</v>
      </c>
      <c r="Y44" s="7" t="n">
        <v>16088.83</v>
      </c>
      <c r="Z44" s="7" t="n">
        <v>10</v>
      </c>
      <c r="AA44" s="7" t="n">
        <v>4740</v>
      </c>
      <c r="AB44" s="7" t="n">
        <v>5</v>
      </c>
      <c r="AC44" s="7" t="n">
        <v>0</v>
      </c>
      <c r="AD44" s="7" t="n">
        <v>11</v>
      </c>
      <c r="AE44" s="7">
        <f>ROUND(AD44*BP44/100,0)*100</f>
        <v/>
      </c>
      <c r="AF44" s="7" t="n">
        <v>0</v>
      </c>
      <c r="AG44" s="7">
        <f>Y44-AE44</f>
        <v/>
      </c>
      <c r="AH44" s="7" t="n">
        <v>0</v>
      </c>
      <c r="AI44" s="7" t="n">
        <v>0</v>
      </c>
      <c r="AJ44" s="7" t="n">
        <v>0</v>
      </c>
      <c r="AK44" s="7" t="n">
        <v>0</v>
      </c>
      <c r="AL44" s="7" t="n">
        <v>0</v>
      </c>
      <c r="AM44" s="7" t="n">
        <v>0</v>
      </c>
      <c r="AN44" s="7" t="n">
        <v>11</v>
      </c>
      <c r="AO44" s="7">
        <f>ROUND(AN44*BP44/100,0)*100</f>
        <v/>
      </c>
      <c r="AP44" s="7" t="n">
        <v>0</v>
      </c>
      <c r="AQ44" s="7">
        <f>AI44-AO44</f>
        <v/>
      </c>
      <c r="AR44" s="7" t="n">
        <v>0</v>
      </c>
      <c r="AS44" s="7" t="n">
        <v>0</v>
      </c>
      <c r="AT44" s="7" t="n">
        <v>0</v>
      </c>
      <c r="AU44" s="7" t="n">
        <v>0</v>
      </c>
      <c r="AV44" s="7" t="n">
        <v>0</v>
      </c>
      <c r="AW44" s="7" t="n">
        <v>0</v>
      </c>
      <c r="AX44" s="7" t="n">
        <v>5</v>
      </c>
      <c r="AY44" s="7">
        <f>ROUND(AX44*BP44/100,0)*100</f>
        <v/>
      </c>
      <c r="AZ44" s="7" t="n">
        <v>0</v>
      </c>
      <c r="BA44" s="7">
        <f>AS44-AY44</f>
        <v/>
      </c>
      <c r="BB44" s="7" t="n">
        <v>0</v>
      </c>
      <c r="BC44" s="6" t="n"/>
      <c r="BD44" s="7">
        <f>SUM(J44,T44,AD44,AN44,AX44)</f>
        <v/>
      </c>
      <c r="BE44" s="7">
        <f>SUM(F44,P44,Z44,AJ44,AT44)</f>
        <v/>
      </c>
      <c r="BF44" s="7">
        <f>SUM(N44,X44,AH44,AR44,BB44)</f>
        <v/>
      </c>
      <c r="BG44" s="7">
        <f>SUM(L44,V44,AF44,AP44,AZ44)</f>
        <v/>
      </c>
      <c r="BH44" s="7">
        <f>SUM(I44,S44,AC44,AM44,AW44)</f>
        <v/>
      </c>
      <c r="BI44" s="7" t="n">
        <v>0</v>
      </c>
      <c r="BJ44" s="7">
        <f>SUM(H44,R44,AB44,AL44,AV44)</f>
        <v/>
      </c>
      <c r="BK44" s="7">
        <f>SUM(K44,U44,AE44,AO44,AY44)</f>
        <v/>
      </c>
      <c r="BL44" s="7">
        <f>SUM(E44,O44,Y44,AI44,AS44)</f>
        <v/>
      </c>
      <c r="BM44" s="7">
        <f>SUM(G44,Q44,AA44,AK44,AU44)</f>
        <v/>
      </c>
      <c r="BN44" s="7" t="n">
        <v>0</v>
      </c>
      <c r="BO44" s="7">
        <f>BL44+BM44+BN44</f>
        <v/>
      </c>
      <c r="BP44" s="7" t="n">
        <v>1208.414137931034</v>
      </c>
      <c r="BQ44" s="7">
        <f>BO44/19*31</f>
        <v/>
      </c>
      <c r="BR44" s="7">
        <f>IFERROR(BL44/BE44,0)</f>
        <v/>
      </c>
    </row>
    <row r="45">
      <c r="A45" s="6" t="n">
        <v>31</v>
      </c>
      <c r="B45" s="6" t="inlineStr">
        <is>
          <t>2026-03-01</t>
        </is>
      </c>
      <c r="C45" s="6" t="inlineStr">
        <is>
          <t>ПТ</t>
        </is>
      </c>
      <c r="D45" s="6" t="inlineStr">
        <is>
          <t>Ямова Жанна Николаевна</t>
        </is>
      </c>
      <c r="E45" s="7" t="n">
        <v>20030</v>
      </c>
      <c r="F45" s="7" t="n">
        <v>13</v>
      </c>
      <c r="G45" s="7" t="n">
        <v>0</v>
      </c>
      <c r="H45" s="7" t="n">
        <v>0</v>
      </c>
      <c r="I45" s="7" t="n">
        <v>0</v>
      </c>
      <c r="J45" s="7" t="n">
        <v>18</v>
      </c>
      <c r="K45" s="7">
        <f>ROUND(J45*BP45/100,0)*100</f>
        <v/>
      </c>
      <c r="L45" s="7" t="n">
        <v>0</v>
      </c>
      <c r="M45" s="7">
        <f>E45-K45</f>
        <v/>
      </c>
      <c r="N45" s="7" t="n">
        <v>0</v>
      </c>
      <c r="O45" s="7" t="n">
        <v>16564</v>
      </c>
      <c r="P45" s="7" t="n">
        <v>10</v>
      </c>
      <c r="Q45" s="7" t="n">
        <v>0</v>
      </c>
      <c r="R45" s="7" t="n">
        <v>0</v>
      </c>
      <c r="S45" s="7" t="n">
        <v>0</v>
      </c>
      <c r="T45" s="7" t="n">
        <v>18</v>
      </c>
      <c r="U45" s="7">
        <f>ROUND(T45*BP45/100,0)*100</f>
        <v/>
      </c>
      <c r="V45" s="7" t="n">
        <v>0</v>
      </c>
      <c r="W45" s="7">
        <f>O45-U45</f>
        <v/>
      </c>
      <c r="X45" s="7" t="n">
        <v>0</v>
      </c>
      <c r="Y45" s="7" t="n">
        <v>12024</v>
      </c>
      <c r="Z45" s="7" t="n">
        <v>9</v>
      </c>
      <c r="AA45" s="7" t="n">
        <v>0</v>
      </c>
      <c r="AB45" s="7" t="n">
        <v>0</v>
      </c>
      <c r="AC45" s="7" t="n">
        <v>0</v>
      </c>
      <c r="AD45" s="7" t="n">
        <v>18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0</v>
      </c>
      <c r="AI45" s="7" t="n">
        <v>0</v>
      </c>
      <c r="AJ45" s="7" t="n">
        <v>0</v>
      </c>
      <c r="AK45" s="7" t="n">
        <v>0</v>
      </c>
      <c r="AL45" s="7" t="n">
        <v>0</v>
      </c>
      <c r="AM45" s="7" t="n">
        <v>0</v>
      </c>
      <c r="AN45" s="7" t="n">
        <v>18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0</v>
      </c>
      <c r="AT45" s="7" t="n">
        <v>0</v>
      </c>
      <c r="AU45" s="7" t="n">
        <v>0</v>
      </c>
      <c r="AV45" s="7" t="n">
        <v>0</v>
      </c>
      <c r="AW45" s="7" t="n">
        <v>0</v>
      </c>
      <c r="AX45" s="7" t="n">
        <v>8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1620.957446808511</v>
      </c>
      <c r="BQ45" s="7">
        <f>BO45/19*31</f>
        <v/>
      </c>
      <c r="BR45" s="7">
        <f>IFERROR(BL45/BE45,0)</f>
        <v/>
      </c>
    </row>
    <row r="46">
      <c r="A46" s="8" t="n"/>
      <c r="B46" s="8" t="n"/>
      <c r="C46" s="8" t="n"/>
      <c r="D46" s="8" t="inlineStr">
        <is>
          <t>Итого ГП</t>
        </is>
      </c>
      <c r="E46" s="9">
        <f>SUM(E40:E45)</f>
        <v/>
      </c>
      <c r="F46" s="9">
        <f>SUM(F40:F45)</f>
        <v/>
      </c>
      <c r="G46" s="9">
        <f>SUM(G40:G45)</f>
        <v/>
      </c>
      <c r="H46" s="9">
        <f>SUM(H40:H45)</f>
        <v/>
      </c>
      <c r="I46" s="9">
        <f>SUM(I40:I45)</f>
        <v/>
      </c>
      <c r="J46" s="9">
        <f>SUM(J40:J45)</f>
        <v/>
      </c>
      <c r="K46" s="9">
        <f>SUM(K40:K45)</f>
        <v/>
      </c>
      <c r="L46" s="9">
        <f>SUM(L40:L45)</f>
        <v/>
      </c>
      <c r="M46" s="9">
        <f>SUM(M40:M45)</f>
        <v/>
      </c>
      <c r="N46" s="9">
        <f>SUM(N40:N45)</f>
        <v/>
      </c>
      <c r="O46" s="9">
        <f>SUM(O40:O45)</f>
        <v/>
      </c>
      <c r="P46" s="9">
        <f>SUM(P40:P45)</f>
        <v/>
      </c>
      <c r="Q46" s="9">
        <f>SUM(Q40:Q45)</f>
        <v/>
      </c>
      <c r="R46" s="9">
        <f>SUM(R40:R45)</f>
        <v/>
      </c>
      <c r="S46" s="9">
        <f>SUM(S40:S45)</f>
        <v/>
      </c>
      <c r="T46" s="9">
        <f>SUM(T40:T45)</f>
        <v/>
      </c>
      <c r="U46" s="9">
        <f>SUM(U40:U45)</f>
        <v/>
      </c>
      <c r="V46" s="9">
        <f>SUM(V40:V45)</f>
        <v/>
      </c>
      <c r="W46" s="9">
        <f>SUM(W40:W45)</f>
        <v/>
      </c>
      <c r="X46" s="9">
        <f>SUM(X40:X45)</f>
        <v/>
      </c>
      <c r="Y46" s="9">
        <f>SUM(Y40:Y45)</f>
        <v/>
      </c>
      <c r="Z46" s="9">
        <f>SUM(Z40:Z45)</f>
        <v/>
      </c>
      <c r="AA46" s="9">
        <f>SUM(AA40:AA45)</f>
        <v/>
      </c>
      <c r="AB46" s="9">
        <f>SUM(AB40:AB45)</f>
        <v/>
      </c>
      <c r="AC46" s="9">
        <f>SUM(AC40:AC45)</f>
        <v/>
      </c>
      <c r="AD46" s="9">
        <f>SUM(AD40:AD45)</f>
        <v/>
      </c>
      <c r="AE46" s="9">
        <f>SUM(AE40:AE45)</f>
        <v/>
      </c>
      <c r="AF46" s="9">
        <f>SUM(AF40:AF45)</f>
        <v/>
      </c>
      <c r="AG46" s="9">
        <f>SUM(AG40:AG45)</f>
        <v/>
      </c>
      <c r="AH46" s="9">
        <f>SUM(AH40:AH45)</f>
        <v/>
      </c>
      <c r="AI46" s="9">
        <f>SUM(AI40:AI45)</f>
        <v/>
      </c>
      <c r="AJ46" s="9">
        <f>SUM(AJ40:AJ45)</f>
        <v/>
      </c>
      <c r="AK46" s="9">
        <f>SUM(AK40:AK45)</f>
        <v/>
      </c>
      <c r="AL46" s="9">
        <f>SUM(AL40:AL45)</f>
        <v/>
      </c>
      <c r="AM46" s="9">
        <f>SUM(AM40:AM45)</f>
        <v/>
      </c>
      <c r="AN46" s="9">
        <f>SUM(AN40:AN45)</f>
        <v/>
      </c>
      <c r="AO46" s="9">
        <f>SUM(AO40:AO45)</f>
        <v/>
      </c>
      <c r="AP46" s="9">
        <f>SUM(AP40:AP45)</f>
        <v/>
      </c>
      <c r="AQ46" s="9">
        <f>SUM(AQ40:AQ45)</f>
        <v/>
      </c>
      <c r="AR46" s="9">
        <f>SUM(AR40:AR45)</f>
        <v/>
      </c>
      <c r="AS46" s="9">
        <f>SUM(AS40:AS45)</f>
        <v/>
      </c>
      <c r="AT46" s="9">
        <f>SUM(AT40:AT45)</f>
        <v/>
      </c>
      <c r="AU46" s="9">
        <f>SUM(AU40:AU45)</f>
        <v/>
      </c>
      <c r="AV46" s="9">
        <f>SUM(AV40:AV45)</f>
        <v/>
      </c>
      <c r="AW46" s="9">
        <f>SUM(AW40:AW45)</f>
        <v/>
      </c>
      <c r="AX46" s="9">
        <f>SUM(AX40:AX45)</f>
        <v/>
      </c>
      <c r="AY46" s="9">
        <f>SUM(AY40:AY45)</f>
        <v/>
      </c>
      <c r="AZ46" s="9">
        <f>SUM(AZ40:AZ45)</f>
        <v/>
      </c>
      <c r="BA46" s="9">
        <f>SUM(BA40:BA45)</f>
        <v/>
      </c>
      <c r="BB46" s="9">
        <f>SUM(BB40:BB45)</f>
        <v/>
      </c>
      <c r="BC46" s="9">
        <f>SUM(BC40:BC45)</f>
        <v/>
      </c>
      <c r="BD46" s="9">
        <f>SUM(BD40:BD45)</f>
        <v/>
      </c>
      <c r="BE46" s="9">
        <f>SUM(BE40:BE45)</f>
        <v/>
      </c>
      <c r="BF46" s="9">
        <f>SUM(BF40:BF45)</f>
        <v/>
      </c>
      <c r="BG46" s="9">
        <f>SUM(BG40:BG45)</f>
        <v/>
      </c>
      <c r="BH46" s="9">
        <f>SUM(BH40:BH45)</f>
        <v/>
      </c>
      <c r="BI46" s="9">
        <f>SUM(BI40:BI45)</f>
        <v/>
      </c>
      <c r="BJ46" s="9">
        <f>SUM(BJ40:BJ45)</f>
        <v/>
      </c>
      <c r="BK46" s="9">
        <f>SUM(BK40:BK45)</f>
        <v/>
      </c>
      <c r="BL46" s="9">
        <f>SUM(BL40:BL45)</f>
        <v/>
      </c>
      <c r="BM46" s="9">
        <f>SUM(BM40:BM45)</f>
        <v/>
      </c>
      <c r="BN46" s="9">
        <f>SUM(BN40:BN45)</f>
        <v/>
      </c>
      <c r="BO46" s="9">
        <f>SUM(BO40:BO45)</f>
        <v/>
      </c>
      <c r="BP46" s="9">
        <f>IFERROR(BK46/BD46,0)</f>
        <v/>
      </c>
      <c r="BQ46" s="9">
        <f>BO46/19*31</f>
        <v/>
      </c>
      <c r="BR46" s="9">
        <f>IFERROR(BL46/BE46,0)</f>
        <v/>
      </c>
    </row>
    <row r="48">
      <c r="A48" s="5" t="n"/>
      <c r="B48" s="5" t="n"/>
      <c r="C48" s="5" t="n"/>
      <c r="D48" s="5" t="inlineStr">
        <is>
          <t>БОЕВЫЕ ИСКУССТВА</t>
        </is>
      </c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  <c r="AC48" s="5" t="n"/>
      <c r="AD48" s="5" t="n"/>
      <c r="AE48" s="5" t="n"/>
      <c r="AF48" s="5" t="n"/>
      <c r="AG48" s="5" t="n"/>
      <c r="AH48" s="5" t="n"/>
      <c r="AI48" s="5" t="n"/>
      <c r="AJ48" s="5" t="n"/>
      <c r="AK48" s="5" t="n"/>
      <c r="AL48" s="5" t="n"/>
      <c r="AM48" s="5" t="n"/>
      <c r="AN48" s="5" t="n"/>
      <c r="AO48" s="5" t="n"/>
      <c r="AP48" s="5" t="n"/>
      <c r="AQ48" s="5" t="n"/>
      <c r="AR48" s="5" t="n"/>
      <c r="AS48" s="5" t="n"/>
      <c r="AT48" s="5" t="n"/>
      <c r="AU48" s="5" t="n"/>
      <c r="AV48" s="5" t="n"/>
      <c r="AW48" s="5" t="n"/>
      <c r="AX48" s="5" t="n"/>
      <c r="AY48" s="5" t="n"/>
      <c r="AZ48" s="5" t="n"/>
      <c r="BA48" s="5" t="n"/>
      <c r="BB48" s="5" t="n"/>
      <c r="BC48" s="5" t="n"/>
      <c r="BD48" s="5" t="n"/>
      <c r="BE48" s="5" t="n"/>
      <c r="BF48" s="5" t="n"/>
      <c r="BG48" s="5" t="n"/>
      <c r="BH48" s="5" t="n"/>
      <c r="BI48" s="5" t="n"/>
      <c r="BJ48" s="5" t="n"/>
      <c r="BK48" s="5" t="n"/>
      <c r="BL48" s="5" t="n"/>
      <c r="BM48" s="5" t="n"/>
      <c r="BN48" s="5" t="n"/>
      <c r="BO48" s="5" t="n"/>
      <c r="BP48" s="5" t="n"/>
      <c r="BQ48" s="5" t="n"/>
      <c r="BR48" s="5" t="n"/>
    </row>
    <row r="49">
      <c r="A49" s="4" t="inlineStr">
        <is>
          <t>№</t>
        </is>
      </c>
      <c r="B49" s="4" t="inlineStr">
        <is>
          <t>Дата начала</t>
        </is>
      </c>
      <c r="C49" s="4" t="inlineStr">
        <is>
          <t>Статус</t>
        </is>
      </c>
      <c r="D49" s="4" t="inlineStr">
        <is>
          <t>ФИО</t>
        </is>
      </c>
      <c r="E49" s="4" t="inlineStr">
        <is>
          <t>Факт $ из 1С</t>
        </is>
      </c>
      <c r="F49" s="4" t="inlineStr">
        <is>
          <t>Факт ПТ</t>
        </is>
      </c>
      <c r="G49" s="4" t="inlineStr">
        <is>
          <t>Факт $ МГ/секции</t>
        </is>
      </c>
      <c r="H49" s="4" t="inlineStr">
        <is>
          <t>Факт МГ/секции</t>
        </is>
      </c>
      <c r="I49" s="4" t="inlineStr">
        <is>
          <t>Факт ВПТ</t>
        </is>
      </c>
      <c r="J49" s="4" t="inlineStr">
        <is>
          <t>Тех. задание ПТ</t>
        </is>
      </c>
      <c r="K49" s="4" t="inlineStr">
        <is>
          <t>Тех задание $</t>
        </is>
      </c>
      <c r="L49" s="4" t="inlineStr">
        <is>
          <t>Тех. задание ВПТ</t>
        </is>
      </c>
      <c r="M49" s="4" t="inlineStr">
        <is>
          <t>Разница ПТ $</t>
        </is>
      </c>
      <c r="N49" s="4" t="inlineStr">
        <is>
          <t>Факт СПЛИТ</t>
        </is>
      </c>
      <c r="O49" s="4" t="inlineStr">
        <is>
          <t>Факт $ из 1С</t>
        </is>
      </c>
      <c r="P49" s="4" t="inlineStr">
        <is>
          <t>Факт ПТ</t>
        </is>
      </c>
      <c r="Q49" s="4" t="inlineStr">
        <is>
          <t>Факт $ МГ/секции</t>
        </is>
      </c>
      <c r="R49" s="4" t="inlineStr">
        <is>
          <t>Факт МГ/секции</t>
        </is>
      </c>
      <c r="S49" s="4" t="inlineStr">
        <is>
          <t>Факт ВПТ</t>
        </is>
      </c>
      <c r="T49" s="4" t="inlineStr">
        <is>
          <t>Тех. задание ПТ</t>
        </is>
      </c>
      <c r="U49" s="4" t="inlineStr">
        <is>
          <t>Тех задание $</t>
        </is>
      </c>
      <c r="V49" s="4" t="inlineStr">
        <is>
          <t>Тех. задание ВПТ</t>
        </is>
      </c>
      <c r="W49" s="4" t="inlineStr">
        <is>
          <t>Разница ПТ $</t>
        </is>
      </c>
      <c r="X49" s="4" t="inlineStr">
        <is>
          <t>Факт СПЛИТ</t>
        </is>
      </c>
      <c r="Y49" s="4" t="inlineStr">
        <is>
          <t>Факт $ из 1С</t>
        </is>
      </c>
      <c r="Z49" s="4" t="inlineStr">
        <is>
          <t>Факт ПТ</t>
        </is>
      </c>
      <c r="AA49" s="4" t="inlineStr">
        <is>
          <t>Факт $ МГ/секции</t>
        </is>
      </c>
      <c r="AB49" s="4" t="inlineStr">
        <is>
          <t>Факт МГ/секции</t>
        </is>
      </c>
      <c r="AC49" s="4" t="inlineStr">
        <is>
          <t>Факт ВПТ</t>
        </is>
      </c>
      <c r="AD49" s="4" t="inlineStr">
        <is>
          <t>Тех. задание ПТ</t>
        </is>
      </c>
      <c r="AE49" s="4" t="inlineStr">
        <is>
          <t>Тех задание $</t>
        </is>
      </c>
      <c r="AF49" s="4" t="inlineStr">
        <is>
          <t>Тех. задание ВПТ</t>
        </is>
      </c>
      <c r="AG49" s="4" t="inlineStr">
        <is>
          <t>Разница ПТ $</t>
        </is>
      </c>
      <c r="AH49" s="4" t="inlineStr">
        <is>
          <t>Факт СПЛИТ</t>
        </is>
      </c>
      <c r="AI49" s="4" t="inlineStr">
        <is>
          <t>Факт $ из 1С</t>
        </is>
      </c>
      <c r="AJ49" s="4" t="inlineStr">
        <is>
          <t>Факт ПТ</t>
        </is>
      </c>
      <c r="AK49" s="4" t="inlineStr">
        <is>
          <t>Факт $ МГ/секции</t>
        </is>
      </c>
      <c r="AL49" s="4" t="inlineStr">
        <is>
          <t>Факт МГ/секции</t>
        </is>
      </c>
      <c r="AM49" s="4" t="inlineStr">
        <is>
          <t>Факт ВПТ</t>
        </is>
      </c>
      <c r="AN49" s="4" t="inlineStr">
        <is>
          <t>Тех. задание ПТ</t>
        </is>
      </c>
      <c r="AO49" s="4" t="inlineStr">
        <is>
          <t>Тех задание $</t>
        </is>
      </c>
      <c r="AP49" s="4" t="inlineStr">
        <is>
          <t>Тех. задание ВПТ</t>
        </is>
      </c>
      <c r="AQ49" s="4" t="inlineStr">
        <is>
          <t>Разница ПТ $</t>
        </is>
      </c>
      <c r="AR49" s="4" t="inlineStr">
        <is>
          <t>Факт СПЛИТ</t>
        </is>
      </c>
      <c r="AS49" s="4" t="inlineStr">
        <is>
          <t>Факт $ из 1С</t>
        </is>
      </c>
      <c r="AT49" s="4" t="inlineStr">
        <is>
          <t>Факт ПТ</t>
        </is>
      </c>
      <c r="AU49" s="4" t="inlineStr">
        <is>
          <t>Факт $ МГ/секции</t>
        </is>
      </c>
      <c r="AV49" s="4" t="inlineStr">
        <is>
          <t>Факт МГ/секции</t>
        </is>
      </c>
      <c r="AW49" s="4" t="inlineStr">
        <is>
          <t>Факт ВПТ</t>
        </is>
      </c>
      <c r="AX49" s="4" t="inlineStr">
        <is>
          <t>Тех. задание ПТ</t>
        </is>
      </c>
      <c r="AY49" s="4" t="inlineStr">
        <is>
          <t>Тех задание $</t>
        </is>
      </c>
      <c r="AZ49" s="4" t="inlineStr">
        <is>
          <t>Тех. задание ВПТ</t>
        </is>
      </c>
      <c r="BA49" s="4" t="inlineStr">
        <is>
          <t>Разница ПТ $</t>
        </is>
      </c>
      <c r="BB49" s="4" t="inlineStr">
        <is>
          <t>Факт СПЛИТ</t>
        </is>
      </c>
      <c r="BC49" s="4" t="inlineStr"/>
      <c r="BD49" s="4" t="inlineStr">
        <is>
          <t>Тех. задание ПТ</t>
        </is>
      </c>
      <c r="BE49" s="4" t="inlineStr">
        <is>
          <t>Факт ПТ</t>
        </is>
      </c>
      <c r="BF49" s="4" t="inlineStr">
        <is>
          <t>Факт СПЛИТ</t>
        </is>
      </c>
      <c r="BG49" s="4" t="inlineStr">
        <is>
          <t>Тех. задание ВПТ</t>
        </is>
      </c>
      <c r="BH49" s="4" t="inlineStr">
        <is>
          <t>Факт ВПТ</t>
        </is>
      </c>
      <c r="BI49" s="4" t="inlineStr">
        <is>
          <t>Тех. задание</t>
        </is>
      </c>
      <c r="BJ49" s="4" t="inlineStr">
        <is>
          <t>Факт</t>
        </is>
      </c>
      <c r="BK49" s="4" t="inlineStr">
        <is>
          <t>Тех задание $</t>
        </is>
      </c>
      <c r="BL49" s="4" t="inlineStr">
        <is>
          <t>Факт ПТ 1С $</t>
        </is>
      </c>
      <c r="BM49" s="4" t="inlineStr">
        <is>
          <t>Факт МГ/секции 1С $</t>
        </is>
      </c>
      <c r="BN49" s="4" t="inlineStr">
        <is>
          <t>Прочие услуги $</t>
        </is>
      </c>
      <c r="BO49" s="4" t="inlineStr">
        <is>
          <t>Факт общий $</t>
        </is>
      </c>
      <c r="BP49" s="4" t="inlineStr">
        <is>
          <t>Средняя стоимость ПТ прошлого месяца $</t>
        </is>
      </c>
      <c r="BQ49" s="4" t="inlineStr">
        <is>
          <t>Ранрейт $</t>
        </is>
      </c>
      <c r="BR49" s="4" t="inlineStr">
        <is>
          <t>Средняя стоимость ПТ на новый месяц</t>
        </is>
      </c>
    </row>
    <row r="50">
      <c r="A50" s="6" t="n">
        <v>32</v>
      </c>
      <c r="B50" s="6" t="inlineStr">
        <is>
          <t>2026-03-01</t>
        </is>
      </c>
      <c r="C50" s="6" t="inlineStr">
        <is>
          <t>ПТ</t>
        </is>
      </c>
      <c r="D50" s="6" t="inlineStr">
        <is>
          <t>Кадыров Вадим Камильевич</t>
        </is>
      </c>
      <c r="E50" s="7" t="n">
        <v>1487.5</v>
      </c>
      <c r="F50" s="7" t="n">
        <v>1</v>
      </c>
      <c r="G50" s="7" t="n">
        <v>960</v>
      </c>
      <c r="H50" s="7" t="n">
        <v>1</v>
      </c>
      <c r="I50" s="7" t="n">
        <v>0</v>
      </c>
      <c r="J50" s="7" t="n">
        <v>7</v>
      </c>
      <c r="K50" s="7">
        <f>ROUND(J50*BP50/100,0)*100</f>
        <v/>
      </c>
      <c r="L50" s="7" t="n">
        <v>0</v>
      </c>
      <c r="M50" s="7">
        <f>E50-K50</f>
        <v/>
      </c>
      <c r="N50" s="7" t="n">
        <v>0</v>
      </c>
      <c r="O50" s="7" t="n">
        <v>0</v>
      </c>
      <c r="P50" s="7" t="n">
        <v>0</v>
      </c>
      <c r="Q50" s="7" t="n">
        <v>0</v>
      </c>
      <c r="R50" s="7" t="n">
        <v>0</v>
      </c>
      <c r="S50" s="7" t="n">
        <v>0</v>
      </c>
      <c r="T50" s="7" t="n">
        <v>7</v>
      </c>
      <c r="U50" s="7">
        <f>ROUND(T50*BP50/100,0)*100</f>
        <v/>
      </c>
      <c r="V50" s="7" t="n">
        <v>0</v>
      </c>
      <c r="W50" s="7">
        <f>O50-U50</f>
        <v/>
      </c>
      <c r="X50" s="7" t="n">
        <v>0</v>
      </c>
      <c r="Y50" s="7" t="n">
        <v>3094</v>
      </c>
      <c r="Z50" s="7" t="n">
        <v>2</v>
      </c>
      <c r="AA50" s="7" t="n">
        <v>0</v>
      </c>
      <c r="AB50" s="7" t="n">
        <v>0</v>
      </c>
      <c r="AC50" s="7" t="n">
        <v>0</v>
      </c>
      <c r="AD50" s="7" t="n">
        <v>7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0</v>
      </c>
      <c r="AI50" s="7" t="n">
        <v>0</v>
      </c>
      <c r="AJ50" s="7" t="n">
        <v>0</v>
      </c>
      <c r="AK50" s="7" t="n">
        <v>0</v>
      </c>
      <c r="AL50" s="7" t="n">
        <v>0</v>
      </c>
      <c r="AM50" s="7" t="n">
        <v>0</v>
      </c>
      <c r="AN50" s="7" t="n">
        <v>7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0</v>
      </c>
      <c r="AS50" s="7" t="n">
        <v>0</v>
      </c>
      <c r="AT50" s="7" t="n">
        <v>0</v>
      </c>
      <c r="AU50" s="7" t="n">
        <v>0</v>
      </c>
      <c r="AV50" s="7" t="n">
        <v>0</v>
      </c>
      <c r="AW50" s="7" t="n">
        <v>0</v>
      </c>
      <c r="AX50" s="7" t="n">
        <v>3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1013.159090909091</v>
      </c>
      <c r="BQ50" s="7">
        <f>BO50/19*31</f>
        <v/>
      </c>
      <c r="BR50" s="7">
        <f>IFERROR(BL50/BE50,0)</f>
        <v/>
      </c>
    </row>
    <row r="51">
      <c r="A51" s="6" t="n">
        <v>33</v>
      </c>
      <c r="B51" s="6" t="inlineStr">
        <is>
          <t>2026-03-01</t>
        </is>
      </c>
      <c r="C51" s="6" t="inlineStr">
        <is>
          <t>ПТ</t>
        </is>
      </c>
      <c r="D51" s="6" t="inlineStr">
        <is>
          <t>Кармушев Ростислав Николаевич</t>
        </is>
      </c>
      <c r="E51" s="7" t="n">
        <v>10085</v>
      </c>
      <c r="F51" s="7" t="n">
        <v>6</v>
      </c>
      <c r="G51" s="7" t="n">
        <v>0</v>
      </c>
      <c r="H51" s="7" t="n">
        <v>0</v>
      </c>
      <c r="I51" s="7" t="n">
        <v>2</v>
      </c>
      <c r="J51" s="7" t="n">
        <v>6</v>
      </c>
      <c r="K51" s="7">
        <f>ROUND(J51*BP51/100,0)*100</f>
        <v/>
      </c>
      <c r="L51" s="7" t="n">
        <v>0</v>
      </c>
      <c r="M51" s="7">
        <f>E51-K51</f>
        <v/>
      </c>
      <c r="N51" s="7" t="n">
        <v>0</v>
      </c>
      <c r="O51" s="7" t="n">
        <v>7782</v>
      </c>
      <c r="P51" s="7" t="n">
        <v>5</v>
      </c>
      <c r="Q51" s="7" t="n">
        <v>0</v>
      </c>
      <c r="R51" s="7" t="n">
        <v>0</v>
      </c>
      <c r="S51" s="7" t="n">
        <v>0</v>
      </c>
      <c r="T51" s="7" t="n">
        <v>6</v>
      </c>
      <c r="U51" s="7">
        <f>ROUND(T51*BP51/100,0)*100</f>
        <v/>
      </c>
      <c r="V51" s="7" t="n">
        <v>0</v>
      </c>
      <c r="W51" s="7">
        <f>O51-U51</f>
        <v/>
      </c>
      <c r="X51" s="7" t="n">
        <v>2</v>
      </c>
      <c r="Y51" s="7" t="n">
        <v>4770</v>
      </c>
      <c r="Z51" s="7" t="n">
        <v>3</v>
      </c>
      <c r="AA51" s="7" t="n">
        <v>0</v>
      </c>
      <c r="AB51" s="7" t="n">
        <v>0</v>
      </c>
      <c r="AC51" s="7" t="n">
        <v>0</v>
      </c>
      <c r="AD51" s="7" t="n">
        <v>6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1</v>
      </c>
      <c r="AI51" s="7" t="n">
        <v>0</v>
      </c>
      <c r="AJ51" s="7" t="n">
        <v>0</v>
      </c>
      <c r="AK51" s="7" t="n">
        <v>0</v>
      </c>
      <c r="AL51" s="7" t="n">
        <v>0</v>
      </c>
      <c r="AM51" s="7" t="n">
        <v>0</v>
      </c>
      <c r="AN51" s="7" t="n">
        <v>6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0</v>
      </c>
      <c r="AS51" s="7" t="n">
        <v>0</v>
      </c>
      <c r="AT51" s="7" t="n">
        <v>0</v>
      </c>
      <c r="AU51" s="7" t="n">
        <v>0</v>
      </c>
      <c r="AV51" s="7" t="n">
        <v>0</v>
      </c>
      <c r="AW51" s="7" t="n">
        <v>0</v>
      </c>
      <c r="AX51" s="7" t="n">
        <v>3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0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1537</v>
      </c>
      <c r="BQ51" s="7">
        <f>BO51/19*31</f>
        <v/>
      </c>
      <c r="BR51" s="7">
        <f>IFERROR(BL51/BE51,0)</f>
        <v/>
      </c>
    </row>
    <row r="52">
      <c r="A52" s="8" t="n"/>
      <c r="B52" s="8" t="n"/>
      <c r="C52" s="8" t="n"/>
      <c r="D52" s="8" t="inlineStr">
        <is>
          <t>Итого БИ</t>
        </is>
      </c>
      <c r="E52" s="9">
        <f>SUM(E50:E51)</f>
        <v/>
      </c>
      <c r="F52" s="9">
        <f>SUM(F50:F51)</f>
        <v/>
      </c>
      <c r="G52" s="9">
        <f>SUM(G50:G51)</f>
        <v/>
      </c>
      <c r="H52" s="9">
        <f>SUM(H50:H51)</f>
        <v/>
      </c>
      <c r="I52" s="9">
        <f>SUM(I50:I51)</f>
        <v/>
      </c>
      <c r="J52" s="9">
        <f>SUM(J50:J51)</f>
        <v/>
      </c>
      <c r="K52" s="9">
        <f>SUM(K50:K51)</f>
        <v/>
      </c>
      <c r="L52" s="9">
        <f>SUM(L50:L51)</f>
        <v/>
      </c>
      <c r="M52" s="9">
        <f>SUM(M50:M51)</f>
        <v/>
      </c>
      <c r="N52" s="9">
        <f>SUM(N50:N51)</f>
        <v/>
      </c>
      <c r="O52" s="9">
        <f>SUM(O50:O51)</f>
        <v/>
      </c>
      <c r="P52" s="9">
        <f>SUM(P50:P51)</f>
        <v/>
      </c>
      <c r="Q52" s="9">
        <f>SUM(Q50:Q51)</f>
        <v/>
      </c>
      <c r="R52" s="9">
        <f>SUM(R50:R51)</f>
        <v/>
      </c>
      <c r="S52" s="9">
        <f>SUM(S50:S51)</f>
        <v/>
      </c>
      <c r="T52" s="9">
        <f>SUM(T50:T51)</f>
        <v/>
      </c>
      <c r="U52" s="9">
        <f>SUM(U50:U51)</f>
        <v/>
      </c>
      <c r="V52" s="9">
        <f>SUM(V50:V51)</f>
        <v/>
      </c>
      <c r="W52" s="9">
        <f>SUM(W50:W51)</f>
        <v/>
      </c>
      <c r="X52" s="9">
        <f>SUM(X50:X51)</f>
        <v/>
      </c>
      <c r="Y52" s="9">
        <f>SUM(Y50:Y51)</f>
        <v/>
      </c>
      <c r="Z52" s="9">
        <f>SUM(Z50:Z51)</f>
        <v/>
      </c>
      <c r="AA52" s="9">
        <f>SUM(AA50:AA51)</f>
        <v/>
      </c>
      <c r="AB52" s="9">
        <f>SUM(AB50:AB51)</f>
        <v/>
      </c>
      <c r="AC52" s="9">
        <f>SUM(AC50:AC51)</f>
        <v/>
      </c>
      <c r="AD52" s="9">
        <f>SUM(AD50:AD51)</f>
        <v/>
      </c>
      <c r="AE52" s="9">
        <f>SUM(AE50:AE51)</f>
        <v/>
      </c>
      <c r="AF52" s="9">
        <f>SUM(AF50:AF51)</f>
        <v/>
      </c>
      <c r="AG52" s="9">
        <f>SUM(AG50:AG51)</f>
        <v/>
      </c>
      <c r="AH52" s="9">
        <f>SUM(AH50:AH51)</f>
        <v/>
      </c>
      <c r="AI52" s="9">
        <f>SUM(AI50:AI51)</f>
        <v/>
      </c>
      <c r="AJ52" s="9">
        <f>SUM(AJ50:AJ51)</f>
        <v/>
      </c>
      <c r="AK52" s="9">
        <f>SUM(AK50:AK51)</f>
        <v/>
      </c>
      <c r="AL52" s="9">
        <f>SUM(AL50:AL51)</f>
        <v/>
      </c>
      <c r="AM52" s="9">
        <f>SUM(AM50:AM51)</f>
        <v/>
      </c>
      <c r="AN52" s="9">
        <f>SUM(AN50:AN51)</f>
        <v/>
      </c>
      <c r="AO52" s="9">
        <f>SUM(AO50:AO51)</f>
        <v/>
      </c>
      <c r="AP52" s="9">
        <f>SUM(AP50:AP51)</f>
        <v/>
      </c>
      <c r="AQ52" s="9">
        <f>SUM(AQ50:AQ51)</f>
        <v/>
      </c>
      <c r="AR52" s="9">
        <f>SUM(AR50:AR51)</f>
        <v/>
      </c>
      <c r="AS52" s="9">
        <f>SUM(AS50:AS51)</f>
        <v/>
      </c>
      <c r="AT52" s="9">
        <f>SUM(AT50:AT51)</f>
        <v/>
      </c>
      <c r="AU52" s="9">
        <f>SUM(AU50:AU51)</f>
        <v/>
      </c>
      <c r="AV52" s="9">
        <f>SUM(AV50:AV51)</f>
        <v/>
      </c>
      <c r="AW52" s="9">
        <f>SUM(AW50:AW51)</f>
        <v/>
      </c>
      <c r="AX52" s="9">
        <f>SUM(AX50:AX51)</f>
        <v/>
      </c>
      <c r="AY52" s="9">
        <f>SUM(AY50:AY51)</f>
        <v/>
      </c>
      <c r="AZ52" s="9">
        <f>SUM(AZ50:AZ51)</f>
        <v/>
      </c>
      <c r="BA52" s="9">
        <f>SUM(BA50:BA51)</f>
        <v/>
      </c>
      <c r="BB52" s="9">
        <f>SUM(BB50:BB51)</f>
        <v/>
      </c>
      <c r="BC52" s="9">
        <f>SUM(BC50:BC51)</f>
        <v/>
      </c>
      <c r="BD52" s="9">
        <f>SUM(BD50:BD51)</f>
        <v/>
      </c>
      <c r="BE52" s="9">
        <f>SUM(BE50:BE51)</f>
        <v/>
      </c>
      <c r="BF52" s="9">
        <f>SUM(BF50:BF51)</f>
        <v/>
      </c>
      <c r="BG52" s="9">
        <f>SUM(BG50:BG51)</f>
        <v/>
      </c>
      <c r="BH52" s="9">
        <f>SUM(BH50:BH51)</f>
        <v/>
      </c>
      <c r="BI52" s="9">
        <f>SUM(BI50:BI51)</f>
        <v/>
      </c>
      <c r="BJ52" s="9">
        <f>SUM(BJ50:BJ51)</f>
        <v/>
      </c>
      <c r="BK52" s="9">
        <f>SUM(BK50:BK51)</f>
        <v/>
      </c>
      <c r="BL52" s="9">
        <f>SUM(BL50:BL51)</f>
        <v/>
      </c>
      <c r="BM52" s="9">
        <f>SUM(BM50:BM51)</f>
        <v/>
      </c>
      <c r="BN52" s="9">
        <f>SUM(BN50:BN51)</f>
        <v/>
      </c>
      <c r="BO52" s="9">
        <f>SUM(BO50:BO51)</f>
        <v/>
      </c>
      <c r="BP52" s="9">
        <f>IFERROR(BK52/BD52,0)</f>
        <v/>
      </c>
      <c r="BQ52" s="9">
        <f>BO52/19*31</f>
        <v/>
      </c>
      <c r="BR52" s="9">
        <f>IFERROR(BL52/BE52,0)</f>
        <v/>
      </c>
    </row>
    <row r="54">
      <c r="A54" s="10" t="n"/>
      <c r="B54" s="10" t="n"/>
      <c r="C54" s="10" t="n"/>
      <c r="D54" s="10" t="inlineStr">
        <is>
          <t>Итого</t>
        </is>
      </c>
      <c r="E54" s="11">
        <f>SUM(E14,E36,E46,E52)</f>
        <v/>
      </c>
      <c r="F54" s="11">
        <f>SUM(F14,F36,F46,F52)</f>
        <v/>
      </c>
      <c r="G54" s="11">
        <f>SUM(G14,G36,G46,G52)</f>
        <v/>
      </c>
      <c r="H54" s="11">
        <f>SUM(H14,H36,H46,H52)</f>
        <v/>
      </c>
      <c r="I54" s="11">
        <f>SUM(I14,I36,I46,I52)</f>
        <v/>
      </c>
      <c r="J54" s="11">
        <f>SUM(J14,J36,J46,J52)</f>
        <v/>
      </c>
      <c r="K54" s="11">
        <f>SUM(K14,K36,K46,K52)</f>
        <v/>
      </c>
      <c r="L54" s="11">
        <f>SUM(L14,L36,L46,L52)</f>
        <v/>
      </c>
      <c r="M54" s="11">
        <f>SUM(M14,M36,M46,M52)</f>
        <v/>
      </c>
      <c r="N54" s="11">
        <f>SUM(N14,N36,N46,N52)</f>
        <v/>
      </c>
      <c r="O54" s="11">
        <f>SUM(O14,O36,O46,O52)</f>
        <v/>
      </c>
      <c r="P54" s="11">
        <f>SUM(P14,P36,P46,P52)</f>
        <v/>
      </c>
      <c r="Q54" s="11">
        <f>SUM(Q14,Q36,Q46,Q52)</f>
        <v/>
      </c>
      <c r="R54" s="11">
        <f>SUM(R14,R36,R46,R52)</f>
        <v/>
      </c>
      <c r="S54" s="11">
        <f>SUM(S14,S36,S46,S52)</f>
        <v/>
      </c>
      <c r="T54" s="11">
        <f>SUM(T14,T36,T46,T52)</f>
        <v/>
      </c>
      <c r="U54" s="11">
        <f>SUM(U14,U36,U46,U52)</f>
        <v/>
      </c>
      <c r="V54" s="11">
        <f>SUM(V14,V36,V46,V52)</f>
        <v/>
      </c>
      <c r="W54" s="11">
        <f>SUM(W14,W36,W46,W52)</f>
        <v/>
      </c>
      <c r="X54" s="11">
        <f>SUM(X14,X36,X46,X52)</f>
        <v/>
      </c>
      <c r="Y54" s="11">
        <f>SUM(Y14,Y36,Y46,Y52)</f>
        <v/>
      </c>
      <c r="Z54" s="11">
        <f>SUM(Z14,Z36,Z46,Z52)</f>
        <v/>
      </c>
      <c r="AA54" s="11">
        <f>SUM(AA14,AA36,AA46,AA52)</f>
        <v/>
      </c>
      <c r="AB54" s="11">
        <f>SUM(AB14,AB36,AB46,AB52)</f>
        <v/>
      </c>
      <c r="AC54" s="11">
        <f>SUM(AC14,AC36,AC46,AC52)</f>
        <v/>
      </c>
      <c r="AD54" s="11">
        <f>SUM(AD14,AD36,AD46,AD52)</f>
        <v/>
      </c>
      <c r="AE54" s="11">
        <f>SUM(AE14,AE36,AE46,AE52)</f>
        <v/>
      </c>
      <c r="AF54" s="11">
        <f>SUM(AF14,AF36,AF46,AF52)</f>
        <v/>
      </c>
      <c r="AG54" s="11">
        <f>SUM(AG14,AG36,AG46,AG52)</f>
        <v/>
      </c>
      <c r="AH54" s="11">
        <f>SUM(AH14,AH36,AH46,AH52)</f>
        <v/>
      </c>
      <c r="AI54" s="11">
        <f>SUM(AI14,AI36,AI46,AI52)</f>
        <v/>
      </c>
      <c r="AJ54" s="11">
        <f>SUM(AJ14,AJ36,AJ46,AJ52)</f>
        <v/>
      </c>
      <c r="AK54" s="11">
        <f>SUM(AK14,AK36,AK46,AK52)</f>
        <v/>
      </c>
      <c r="AL54" s="11">
        <f>SUM(AL14,AL36,AL46,AL52)</f>
        <v/>
      </c>
      <c r="AM54" s="11">
        <f>SUM(AM14,AM36,AM46,AM52)</f>
        <v/>
      </c>
      <c r="AN54" s="11">
        <f>SUM(AN14,AN36,AN46,AN52)</f>
        <v/>
      </c>
      <c r="AO54" s="11">
        <f>SUM(AO14,AO36,AO46,AO52)</f>
        <v/>
      </c>
      <c r="AP54" s="11">
        <f>SUM(AP14,AP36,AP46,AP52)</f>
        <v/>
      </c>
      <c r="AQ54" s="11">
        <f>SUM(AQ14,AQ36,AQ46,AQ52)</f>
        <v/>
      </c>
      <c r="AR54" s="11">
        <f>SUM(AR14,AR36,AR46,AR52)</f>
        <v/>
      </c>
      <c r="AS54" s="11">
        <f>SUM(AS14,AS36,AS46,AS52)</f>
        <v/>
      </c>
      <c r="AT54" s="11">
        <f>SUM(AT14,AT36,AT46,AT52)</f>
        <v/>
      </c>
      <c r="AU54" s="11">
        <f>SUM(AU14,AU36,AU46,AU52)</f>
        <v/>
      </c>
      <c r="AV54" s="11">
        <f>SUM(AV14,AV36,AV46,AV52)</f>
        <v/>
      </c>
      <c r="AW54" s="11">
        <f>SUM(AW14,AW36,AW46,AW52)</f>
        <v/>
      </c>
      <c r="AX54" s="11">
        <f>SUM(AX14,AX36,AX46,AX52)</f>
        <v/>
      </c>
      <c r="AY54" s="11">
        <f>SUM(AY14,AY36,AY46,AY52)</f>
        <v/>
      </c>
      <c r="AZ54" s="11">
        <f>SUM(AZ14,AZ36,AZ46,AZ52)</f>
        <v/>
      </c>
      <c r="BA54" s="11">
        <f>SUM(BA14,BA36,BA46,BA52)</f>
        <v/>
      </c>
      <c r="BB54" s="11">
        <f>SUM(BB14,BB36,BB46,BB52)</f>
        <v/>
      </c>
      <c r="BC54" s="11">
        <f>SUM(BC14,BC36,BC46,BC52)</f>
        <v/>
      </c>
      <c r="BD54" s="11">
        <f>SUM(BD14,BD36,BD46,BD52)</f>
        <v/>
      </c>
      <c r="BE54" s="11">
        <f>SUM(BE14,BE36,BE46,BE52)</f>
        <v/>
      </c>
      <c r="BF54" s="11">
        <f>SUM(BF14,BF36,BF46,BF52)</f>
        <v/>
      </c>
      <c r="BG54" s="11">
        <f>SUM(BG14,BG36,BG46,BG52)</f>
        <v/>
      </c>
      <c r="BH54" s="11">
        <f>SUM(BH14,BH36,BH46,BH52)</f>
        <v/>
      </c>
      <c r="BI54" s="11">
        <f>SUM(BI14,BI36,BI46,BI52)</f>
        <v/>
      </c>
      <c r="BJ54" s="11">
        <f>SUM(BJ14,BJ36,BJ46,BJ52)</f>
        <v/>
      </c>
      <c r="BK54" s="11">
        <f>SUM(BK14,BK36,BK46,BK52)</f>
        <v/>
      </c>
      <c r="BL54" s="11">
        <f>SUM(BL14,BL36,BL46,BL52)</f>
        <v/>
      </c>
      <c r="BM54" s="11">
        <f>SUM(BM14,BM36,BM46,BM52)</f>
        <v/>
      </c>
      <c r="BN54" s="11">
        <f>SUM(BN14,BN36,BN46,BN52)</f>
        <v/>
      </c>
      <c r="BO54" s="11">
        <f>SUM(BO14,BO36,BO46,BO52)</f>
        <v/>
      </c>
      <c r="BP54" s="11">
        <f>IFERROR(BK54/BD54,0)</f>
        <v/>
      </c>
      <c r="BQ54" s="11">
        <f>BO54/19*31</f>
        <v/>
      </c>
      <c r="BR54" s="11">
        <f>IFERROR(BL54/BE54,0)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3">
    <cfRule type="dataBar" priority="1">
      <dataBar showValue="1">
        <cfvo type="num" val="0"/>
        <cfvo type="num" val="0"/>
        <color rgb="00D8B4FE"/>
      </dataBar>
    </cfRule>
  </conditionalFormatting>
  <conditionalFormatting sqref="M18:M35">
    <cfRule type="dataBar" priority="2">
      <dataBar showValue="1">
        <cfvo type="num" val="0"/>
        <cfvo type="num" val="0"/>
        <color rgb="00D8B4FE"/>
      </dataBar>
    </cfRule>
  </conditionalFormatting>
  <conditionalFormatting sqref="M40:M45">
    <cfRule type="dataBar" priority="3">
      <dataBar showValue="1">
        <cfvo type="num" val="0"/>
        <cfvo type="num" val="0"/>
        <color rgb="00D8B4FE"/>
      </dataBar>
    </cfRule>
  </conditionalFormatting>
  <conditionalFormatting sqref="M50:M51">
    <cfRule type="dataBar" priority="4">
      <dataBar showValue="1">
        <cfvo type="num" val="0"/>
        <cfvo type="num" val="0"/>
        <color rgb="00D8B4FE"/>
      </dataBar>
    </cfRule>
  </conditionalFormatting>
  <conditionalFormatting sqref="W7:W13">
    <cfRule type="dataBar" priority="5">
      <dataBar showValue="1">
        <cfvo type="num" val="0"/>
        <cfvo type="num" val="0"/>
        <color rgb="00D8B4FE"/>
      </dataBar>
    </cfRule>
  </conditionalFormatting>
  <conditionalFormatting sqref="W18:W35">
    <cfRule type="dataBar" priority="6">
      <dataBar showValue="1">
        <cfvo type="num" val="0"/>
        <cfvo type="num" val="0"/>
        <color rgb="00D8B4FE"/>
      </dataBar>
    </cfRule>
  </conditionalFormatting>
  <conditionalFormatting sqref="W40:W45">
    <cfRule type="dataBar" priority="7">
      <dataBar showValue="1">
        <cfvo type="num" val="0"/>
        <cfvo type="num" val="0"/>
        <color rgb="00D8B4FE"/>
      </dataBar>
    </cfRule>
  </conditionalFormatting>
  <conditionalFormatting sqref="W50:W51">
    <cfRule type="dataBar" priority="8">
      <dataBar showValue="1">
        <cfvo type="num" val="0"/>
        <cfvo type="num" val="0"/>
        <color rgb="00D8B4FE"/>
      </dataBar>
    </cfRule>
  </conditionalFormatting>
  <conditionalFormatting sqref="AG7:AG13">
    <cfRule type="dataBar" priority="9">
      <dataBar showValue="1">
        <cfvo type="num" val="0"/>
        <cfvo type="num" val="0"/>
        <color rgb="00D8B4FE"/>
      </dataBar>
    </cfRule>
  </conditionalFormatting>
  <conditionalFormatting sqref="AG18:AG35">
    <cfRule type="dataBar" priority="10">
      <dataBar showValue="1">
        <cfvo type="num" val="0"/>
        <cfvo type="num" val="0"/>
        <color rgb="00D8B4FE"/>
      </dataBar>
    </cfRule>
  </conditionalFormatting>
  <conditionalFormatting sqref="AG40:AG45">
    <cfRule type="dataBar" priority="11">
      <dataBar showValue="1">
        <cfvo type="num" val="0"/>
        <cfvo type="num" val="0"/>
        <color rgb="00D8B4FE"/>
      </dataBar>
    </cfRule>
  </conditionalFormatting>
  <conditionalFormatting sqref="AG50:AG51">
    <cfRule type="dataBar" priority="12">
      <dataBar showValue="1">
        <cfvo type="num" val="0"/>
        <cfvo type="num" val="0"/>
        <color rgb="00D8B4FE"/>
      </dataBar>
    </cfRule>
  </conditionalFormatting>
  <conditionalFormatting sqref="AQ7:AQ13">
    <cfRule type="dataBar" priority="13">
      <dataBar showValue="1">
        <cfvo type="num" val="0"/>
        <cfvo type="num" val="0"/>
        <color rgb="00D8B4FE"/>
      </dataBar>
    </cfRule>
  </conditionalFormatting>
  <conditionalFormatting sqref="AQ18:AQ35">
    <cfRule type="dataBar" priority="14">
      <dataBar showValue="1">
        <cfvo type="num" val="0"/>
        <cfvo type="num" val="0"/>
        <color rgb="00D8B4FE"/>
      </dataBar>
    </cfRule>
  </conditionalFormatting>
  <conditionalFormatting sqref="AQ40:AQ45">
    <cfRule type="dataBar" priority="15">
      <dataBar showValue="1">
        <cfvo type="num" val="0"/>
        <cfvo type="num" val="0"/>
        <color rgb="00D8B4FE"/>
      </dataBar>
    </cfRule>
  </conditionalFormatting>
  <conditionalFormatting sqref="AQ50:AQ51">
    <cfRule type="dataBar" priority="16">
      <dataBar showValue="1">
        <cfvo type="num" val="0"/>
        <cfvo type="num" val="0"/>
        <color rgb="00D8B4FE"/>
      </dataBar>
    </cfRule>
  </conditionalFormatting>
  <conditionalFormatting sqref="BA7:BA13">
    <cfRule type="dataBar" priority="17">
      <dataBar showValue="1">
        <cfvo type="num" val="0"/>
        <cfvo type="num" val="0"/>
        <color rgb="00D8B4FE"/>
      </dataBar>
    </cfRule>
  </conditionalFormatting>
  <conditionalFormatting sqref="BA18:BA35">
    <cfRule type="dataBar" priority="18">
      <dataBar showValue="1">
        <cfvo type="num" val="0"/>
        <cfvo type="num" val="0"/>
        <color rgb="00D8B4FE"/>
      </dataBar>
    </cfRule>
  </conditionalFormatting>
  <conditionalFormatting sqref="BA40:BA45">
    <cfRule type="dataBar" priority="19">
      <dataBar showValue="1">
        <cfvo type="num" val="0"/>
        <cfvo type="num" val="0"/>
        <color rgb="00D8B4FE"/>
      </dataBar>
    </cfRule>
  </conditionalFormatting>
  <conditionalFormatting sqref="BA50:BA51">
    <cfRule type="dataBar" priority="20">
      <dataBar showValue="1">
        <cfvo type="num" val="0"/>
        <cfvo type="num" val="0"/>
        <color rgb="00D8B4FE"/>
      </dataBar>
    </cfRule>
  </conditionalFormatting>
  <conditionalFormatting sqref="BQ7:BQ13">
    <cfRule type="dataBar" priority="21">
      <dataBar showValue="1">
        <cfvo type="num" val="0"/>
        <cfvo type="max"/>
        <color rgb="00B7E4C7"/>
      </dataBar>
    </cfRule>
  </conditionalFormatting>
  <conditionalFormatting sqref="BQ18:BQ35">
    <cfRule type="dataBar" priority="22">
      <dataBar showValue="1">
        <cfvo type="num" val="0"/>
        <cfvo type="max"/>
        <color rgb="00B7E4C7"/>
      </dataBar>
    </cfRule>
  </conditionalFormatting>
  <conditionalFormatting sqref="BQ40:BQ45">
    <cfRule type="dataBar" priority="23">
      <dataBar showValue="1">
        <cfvo type="num" val="0"/>
        <cfvo type="max"/>
        <color rgb="00B7E4C7"/>
      </dataBar>
    </cfRule>
  </conditionalFormatting>
  <conditionalFormatting sqref="BQ50:BQ51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4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01.07.2026 — 19.07.2026</t>
        </is>
      </c>
    </row>
    <row r="3">
      <c r="A3" t="inlineStr">
        <is>
          <t>Дата контроля: 19.07.2026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2189547.350000001</v>
      </c>
    </row>
    <row r="7">
      <c r="A7" s="6" t="inlineStr">
        <is>
          <t>План суммы</t>
        </is>
      </c>
      <c r="B7" s="14" t="n">
        <v>3520000</v>
      </c>
    </row>
    <row r="8">
      <c r="A8" s="6" t="inlineStr">
        <is>
          <t>Выполнение суммы</t>
        </is>
      </c>
      <c r="B8" s="15" t="n">
        <v>0.6220304971590911</v>
      </c>
    </row>
    <row r="9">
      <c r="A9" s="6" t="inlineStr">
        <is>
          <t>Факт тренировок</t>
        </is>
      </c>
      <c r="B9" s="14" t="n">
        <v>1398</v>
      </c>
    </row>
    <row r="10">
      <c r="A10" s="6" t="inlineStr">
        <is>
          <t>План тренировок</t>
        </is>
      </c>
      <c r="B10" s="14" t="n">
        <v>2273</v>
      </c>
    </row>
    <row r="11">
      <c r="A11" s="6" t="inlineStr">
        <is>
          <t>Выполнение тренировок</t>
        </is>
      </c>
      <c r="B11" s="15" t="n">
        <v>0.6150461944566652</v>
      </c>
    </row>
    <row r="12">
      <c r="A12" s="6" t="inlineStr">
        <is>
          <t>Дней прошло</t>
        </is>
      </c>
      <c r="B12" s="14" t="inlineStr">
        <is>
          <t>19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568</v>
      </c>
      <c r="C17" s="7" t="n">
        <v>528</v>
      </c>
      <c r="D17" s="17" t="n">
        <v>0.9295774647887324</v>
      </c>
      <c r="E17" s="7" t="n">
        <v>810000</v>
      </c>
      <c r="F17" s="7" t="n">
        <v>714022.8200000001</v>
      </c>
      <c r="G17" s="17" t="n">
        <v>0.8815096543209877</v>
      </c>
      <c r="H17" s="7" t="n">
        <v>1164984.601052632</v>
      </c>
      <c r="I17" s="7" t="n">
        <v>-95977.17999999993</v>
      </c>
    </row>
    <row r="18">
      <c r="A18" s="6" t="inlineStr">
        <is>
          <t>ТЗ</t>
        </is>
      </c>
      <c r="B18" s="7" t="n">
        <v>1256</v>
      </c>
      <c r="C18" s="7" t="n">
        <v>685</v>
      </c>
      <c r="D18" s="17" t="n">
        <v>0.5453821656050956</v>
      </c>
      <c r="E18" s="7" t="n">
        <v>2190000</v>
      </c>
      <c r="F18" s="7" t="n">
        <v>1235265.040000001</v>
      </c>
      <c r="G18" s="17" t="n">
        <v>0.5640479634703198</v>
      </c>
      <c r="H18" s="7" t="n">
        <v>2015432.433684211</v>
      </c>
      <c r="I18" s="7" t="n">
        <v>-954734.9599999995</v>
      </c>
    </row>
    <row r="19">
      <c r="A19" s="6" t="inlineStr">
        <is>
          <t>ГП</t>
        </is>
      </c>
      <c r="B19" s="7" t="n">
        <v>393</v>
      </c>
      <c r="C19" s="7" t="n">
        <v>153</v>
      </c>
      <c r="D19" s="17" t="n">
        <v>0.3893129770992366</v>
      </c>
      <c r="E19" s="7" t="n">
        <v>450000</v>
      </c>
      <c r="F19" s="7" t="n">
        <v>195157.49</v>
      </c>
      <c r="G19" s="17" t="n">
        <v>0.4336833111111111</v>
      </c>
      <c r="H19" s="7" t="n">
        <v>318414.8521052632</v>
      </c>
      <c r="I19" s="7" t="n">
        <v>-254842.51</v>
      </c>
    </row>
    <row r="20">
      <c r="A20" s="6" t="inlineStr">
        <is>
          <t>БИ</t>
        </is>
      </c>
      <c r="B20" s="7" t="n">
        <v>56</v>
      </c>
      <c r="C20" s="7" t="n">
        <v>32</v>
      </c>
      <c r="D20" s="17" t="n">
        <v>0.5714285714285714</v>
      </c>
      <c r="E20" s="7" t="n">
        <v>70000</v>
      </c>
      <c r="F20" s="7" t="n">
        <v>45102</v>
      </c>
      <c r="G20" s="17" t="n">
        <v>0.6443142857142857</v>
      </c>
      <c r="H20" s="7" t="n">
        <v>73587.47368421052</v>
      </c>
      <c r="I20" s="7" t="n">
        <v>-24898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Федяй Антон Владиславович</t>
        </is>
      </c>
      <c r="C26" s="7" t="n">
        <v>0</v>
      </c>
      <c r="D26" s="7" t="n">
        <v>0</v>
      </c>
      <c r="E26" s="17" t="n">
        <v>0</v>
      </c>
      <c r="F26" s="7" t="n">
        <v>0</v>
      </c>
      <c r="G26" s="7" t="n">
        <v>0</v>
      </c>
      <c r="H26" s="17" t="n">
        <v>0</v>
      </c>
      <c r="I26" s="7" t="n">
        <v>0</v>
      </c>
      <c r="J26" s="7" t="n">
        <v>0</v>
      </c>
    </row>
    <row r="27">
      <c r="A27" s="6" t="inlineStr">
        <is>
          <t>БАС</t>
        </is>
      </c>
      <c r="B27" s="6" t="inlineStr">
        <is>
          <t>Якимович Богдан Петрович</t>
        </is>
      </c>
      <c r="C27" s="7" t="n">
        <v>60</v>
      </c>
      <c r="D27" s="7" t="n">
        <v>14</v>
      </c>
      <c r="E27" s="17" t="n">
        <v>0.2333333333333333</v>
      </c>
      <c r="F27" s="7" t="n">
        <v>120000</v>
      </c>
      <c r="G27" s="7" t="n">
        <v>27316.17</v>
      </c>
      <c r="H27" s="17" t="n">
        <v>0.22763475</v>
      </c>
      <c r="I27" s="7" t="n">
        <v>44568.48789473684</v>
      </c>
      <c r="J27" s="7" t="n">
        <v>-92683.83</v>
      </c>
    </row>
    <row r="28">
      <c r="A28" s="6" t="inlineStr">
        <is>
          <t>БАС</t>
        </is>
      </c>
      <c r="B28" s="6" t="inlineStr">
        <is>
          <t>Киселевская Яна Александровна</t>
        </is>
      </c>
      <c r="C28" s="7" t="n">
        <v>177</v>
      </c>
      <c r="D28" s="7" t="n">
        <v>98</v>
      </c>
      <c r="E28" s="17" t="n">
        <v>0.5536723163841808</v>
      </c>
      <c r="F28" s="7" t="n">
        <v>240000</v>
      </c>
      <c r="G28" s="7" t="n">
        <v>137992.25</v>
      </c>
      <c r="H28" s="17" t="n">
        <v>0.5749677083333333</v>
      </c>
      <c r="I28" s="7" t="n">
        <v>225145.25</v>
      </c>
      <c r="J28" s="7" t="n">
        <v>-102007.75</v>
      </c>
    </row>
    <row r="29">
      <c r="A29" s="6" t="inlineStr">
        <is>
          <t>БАС</t>
        </is>
      </c>
      <c r="B29" s="6" t="inlineStr">
        <is>
          <t>Созонов Роман Алексеевич</t>
        </is>
      </c>
      <c r="C29" s="7" t="n">
        <v>126</v>
      </c>
      <c r="D29" s="7" t="n">
        <v>77</v>
      </c>
      <c r="E29" s="17" t="n">
        <v>0.6111111111111112</v>
      </c>
      <c r="F29" s="7" t="n">
        <v>150000</v>
      </c>
      <c r="G29" s="7" t="n">
        <v>98303.75</v>
      </c>
      <c r="H29" s="17" t="n">
        <v>0.6553583333333334</v>
      </c>
      <c r="I29" s="7" t="n">
        <v>160390.3289473684</v>
      </c>
      <c r="J29" s="7" t="n">
        <v>-51696.25</v>
      </c>
    </row>
    <row r="30">
      <c r="A30" s="6" t="inlineStr">
        <is>
          <t>БАС</t>
        </is>
      </c>
      <c r="B30" s="6" t="inlineStr">
        <is>
          <t>Парфенова Ксения Александровна</t>
        </is>
      </c>
      <c r="C30" s="7" t="n">
        <v>55</v>
      </c>
      <c r="D30" s="7" t="n">
        <v>38</v>
      </c>
      <c r="E30" s="17" t="n">
        <v>0.6909090909090909</v>
      </c>
      <c r="F30" s="7" t="n">
        <v>100000</v>
      </c>
      <c r="G30" s="7" t="n">
        <v>74588</v>
      </c>
      <c r="H30" s="17" t="n">
        <v>0.74588</v>
      </c>
      <c r="I30" s="7" t="n">
        <v>121696.2105263158</v>
      </c>
      <c r="J30" s="7" t="n">
        <v>-25412</v>
      </c>
    </row>
    <row r="31">
      <c r="A31" s="6" t="inlineStr">
        <is>
          <t>БАС</t>
        </is>
      </c>
      <c r="B31" s="6" t="inlineStr">
        <is>
          <t>Зайцев Анатолий Викторович</t>
        </is>
      </c>
      <c r="C31" s="7" t="n">
        <v>68</v>
      </c>
      <c r="D31" s="7" t="n">
        <v>58</v>
      </c>
      <c r="E31" s="17" t="n">
        <v>0.8529411764705882</v>
      </c>
      <c r="F31" s="7" t="n">
        <v>100000</v>
      </c>
      <c r="G31" s="7" t="n">
        <v>83355.75</v>
      </c>
      <c r="H31" s="17" t="n">
        <v>0.8335575</v>
      </c>
      <c r="I31" s="7" t="n">
        <v>136001.4868421053</v>
      </c>
      <c r="J31" s="7" t="n">
        <v>-16644.25</v>
      </c>
    </row>
    <row r="32">
      <c r="A32" s="6" t="inlineStr">
        <is>
          <t>БАС</t>
        </is>
      </c>
      <c r="B32" s="6" t="inlineStr">
        <is>
          <t>Колос Виктор Андреевич</t>
        </is>
      </c>
      <c r="C32" s="7" t="n">
        <v>82</v>
      </c>
      <c r="D32" s="7" t="n">
        <v>243</v>
      </c>
      <c r="E32" s="17" t="n">
        <v>2.963414634146341</v>
      </c>
      <c r="F32" s="7" t="n">
        <v>100000</v>
      </c>
      <c r="G32" s="7" t="n">
        <v>292466.9</v>
      </c>
      <c r="H32" s="17" t="n">
        <v>2.924669</v>
      </c>
      <c r="I32" s="7" t="n">
        <v>477182.8368421053</v>
      </c>
      <c r="J32" s="7" t="n">
        <v>192466.9</v>
      </c>
    </row>
    <row r="33">
      <c r="A33" s="6" t="inlineStr">
        <is>
          <t>ТЗ</t>
        </is>
      </c>
      <c r="B33" s="6" t="inlineStr">
        <is>
          <t>Бажев Михаил Валерьевич</t>
        </is>
      </c>
      <c r="C33" s="7" t="n">
        <v>112</v>
      </c>
      <c r="D33" s="7" t="n">
        <v>4</v>
      </c>
      <c r="E33" s="17" t="n">
        <v>0.03571428571428571</v>
      </c>
      <c r="F33" s="7" t="n">
        <v>220000</v>
      </c>
      <c r="G33" s="7" t="n">
        <v>4380</v>
      </c>
      <c r="H33" s="17" t="n">
        <v>0.01990909090909091</v>
      </c>
      <c r="I33" s="7" t="n">
        <v>7146.315789473684</v>
      </c>
      <c r="J33" s="7" t="n">
        <v>-215620</v>
      </c>
    </row>
    <row r="34">
      <c r="A34" s="6" t="inlineStr">
        <is>
          <t>ТЗ</t>
        </is>
      </c>
      <c r="B34" s="6" t="inlineStr">
        <is>
          <t>Петрова Татьяна Андреевна</t>
        </is>
      </c>
      <c r="C34" s="7" t="n">
        <v>48</v>
      </c>
      <c r="D34" s="7" t="n">
        <v>7</v>
      </c>
      <c r="E34" s="17" t="n">
        <v>0.1458333333333333</v>
      </c>
      <c r="F34" s="7" t="n">
        <v>80000</v>
      </c>
      <c r="G34" s="7" t="n">
        <v>10111.5</v>
      </c>
      <c r="H34" s="17" t="n">
        <v>0.12639375</v>
      </c>
      <c r="I34" s="7" t="n">
        <v>16497.71052631579</v>
      </c>
      <c r="J34" s="7" t="n">
        <v>-69888.5</v>
      </c>
    </row>
    <row r="35">
      <c r="A35" s="6" t="inlineStr">
        <is>
          <t>ТЗ</t>
        </is>
      </c>
      <c r="B35" s="6" t="inlineStr">
        <is>
          <t>Шумилова Наталья Альбертовна</t>
        </is>
      </c>
      <c r="C35" s="7" t="n">
        <v>29</v>
      </c>
      <c r="D35" s="7" t="n">
        <v>6</v>
      </c>
      <c r="E35" s="17" t="n">
        <v>0.2068965517241379</v>
      </c>
      <c r="F35" s="7" t="n">
        <v>50000</v>
      </c>
      <c r="G35" s="7" t="n">
        <v>9125</v>
      </c>
      <c r="H35" s="17" t="n">
        <v>0.1825</v>
      </c>
      <c r="I35" s="7" t="n">
        <v>14888.15789473684</v>
      </c>
      <c r="J35" s="7" t="n">
        <v>-40875</v>
      </c>
    </row>
    <row r="36">
      <c r="A36" s="6" t="inlineStr">
        <is>
          <t>ТЗ</t>
        </is>
      </c>
      <c r="B36" s="6" t="inlineStr">
        <is>
          <t>Котляков Антон Сергеевич</t>
        </is>
      </c>
      <c r="C36" s="7" t="n">
        <v>18</v>
      </c>
      <c r="D36" s="7" t="n">
        <v>4</v>
      </c>
      <c r="E36" s="17" t="n">
        <v>0.2222222222222222</v>
      </c>
      <c r="F36" s="7" t="n">
        <v>20000</v>
      </c>
      <c r="G36" s="7" t="n">
        <v>4190</v>
      </c>
      <c r="H36" s="17" t="n">
        <v>0.2095</v>
      </c>
      <c r="I36" s="7" t="n">
        <v>6836.315789473684</v>
      </c>
      <c r="J36" s="7" t="n">
        <v>-15810</v>
      </c>
    </row>
    <row r="37">
      <c r="A37" s="6" t="inlineStr">
        <is>
          <t>ТЗ</t>
        </is>
      </c>
      <c r="B37" s="6" t="inlineStr">
        <is>
          <t>Бакшеева Аделия Фаилевна</t>
        </is>
      </c>
      <c r="C37" s="7" t="n">
        <v>37</v>
      </c>
      <c r="D37" s="7" t="n">
        <v>10</v>
      </c>
      <c r="E37" s="17" t="n">
        <v>0.2702702702702703</v>
      </c>
      <c r="F37" s="7" t="n">
        <v>50000</v>
      </c>
      <c r="G37" s="7" t="n">
        <v>13891.5</v>
      </c>
      <c r="H37" s="17" t="n">
        <v>0.27783</v>
      </c>
      <c r="I37" s="7" t="n">
        <v>22665.07894736842</v>
      </c>
      <c r="J37" s="7" t="n">
        <v>-36108.5</v>
      </c>
    </row>
    <row r="38">
      <c r="A38" s="6" t="inlineStr">
        <is>
          <t>ТЗ</t>
        </is>
      </c>
      <c r="B38" s="6" t="inlineStr">
        <is>
          <t>Зеленцова Алёна Витальевна</t>
        </is>
      </c>
      <c r="C38" s="7" t="n">
        <v>25</v>
      </c>
      <c r="D38" s="7" t="n">
        <v>10</v>
      </c>
      <c r="E38" s="17" t="n">
        <v>0.4</v>
      </c>
      <c r="F38" s="7" t="n">
        <v>40000</v>
      </c>
      <c r="G38" s="7" t="n">
        <v>12474.83</v>
      </c>
      <c r="H38" s="17" t="n">
        <v>0.31187075</v>
      </c>
      <c r="I38" s="7" t="n">
        <v>20353.67</v>
      </c>
      <c r="J38" s="7" t="n">
        <v>-27525.17</v>
      </c>
    </row>
    <row r="39">
      <c r="A39" s="6" t="inlineStr">
        <is>
          <t>ТЗ</t>
        </is>
      </c>
      <c r="B39" s="6" t="inlineStr">
        <is>
          <t>Пузощатова Екатерина Викторовна</t>
        </is>
      </c>
      <c r="C39" s="7" t="n">
        <v>39</v>
      </c>
      <c r="D39" s="7" t="n">
        <v>15</v>
      </c>
      <c r="E39" s="17" t="n">
        <v>0.3846153846153846</v>
      </c>
      <c r="F39" s="7" t="n">
        <v>60000</v>
      </c>
      <c r="G39" s="7" t="n">
        <v>20451.25</v>
      </c>
      <c r="H39" s="17" t="n">
        <v>0.3408541666666667</v>
      </c>
      <c r="I39" s="7" t="n">
        <v>33367.82894736842</v>
      </c>
      <c r="J39" s="7" t="n">
        <v>-39548.75</v>
      </c>
    </row>
    <row r="40">
      <c r="A40" s="6" t="inlineStr">
        <is>
          <t>ТЗ</t>
        </is>
      </c>
      <c r="B40" s="6" t="inlineStr">
        <is>
          <t>Краснобородикова Анастасия Иорданова</t>
        </is>
      </c>
      <c r="C40" s="7" t="n">
        <v>55</v>
      </c>
      <c r="D40" s="7" t="n">
        <v>26</v>
      </c>
      <c r="E40" s="17" t="n">
        <v>0.4727272727272727</v>
      </c>
      <c r="F40" s="7" t="n">
        <v>80000</v>
      </c>
      <c r="G40" s="7" t="n">
        <v>34387.5</v>
      </c>
      <c r="H40" s="17" t="n">
        <v>0.42984375</v>
      </c>
      <c r="I40" s="7" t="n">
        <v>56105.92105263158</v>
      </c>
      <c r="J40" s="7" t="n">
        <v>-45612.5</v>
      </c>
    </row>
    <row r="41">
      <c r="A41" s="6" t="inlineStr">
        <is>
          <t>ТЗ</t>
        </is>
      </c>
      <c r="B41" s="6" t="inlineStr">
        <is>
          <t>Шуваев Данил Александрович</t>
        </is>
      </c>
      <c r="C41" s="7" t="n">
        <v>176</v>
      </c>
      <c r="D41" s="7" t="n">
        <v>75</v>
      </c>
      <c r="E41" s="17" t="n">
        <v>0.4261363636363636</v>
      </c>
      <c r="F41" s="7" t="n">
        <v>300000</v>
      </c>
      <c r="G41" s="7" t="n">
        <v>135678.25</v>
      </c>
      <c r="H41" s="17" t="n">
        <v>0.4522608333333333</v>
      </c>
      <c r="I41" s="7" t="n">
        <v>221369.7763157895</v>
      </c>
      <c r="J41" s="7" t="n">
        <v>-164321.75</v>
      </c>
    </row>
    <row r="42">
      <c r="A42" s="6" t="inlineStr">
        <is>
          <t>ТЗ</t>
        </is>
      </c>
      <c r="B42" s="6" t="inlineStr">
        <is>
          <t>Мясик Елизавета Сергеевна</t>
        </is>
      </c>
      <c r="C42" s="7" t="n">
        <v>77</v>
      </c>
      <c r="D42" s="7" t="n">
        <v>35</v>
      </c>
      <c r="E42" s="17" t="n">
        <v>0.4545454545454545</v>
      </c>
      <c r="F42" s="7" t="n">
        <v>160000</v>
      </c>
      <c r="G42" s="7" t="n">
        <v>74592.5</v>
      </c>
      <c r="H42" s="17" t="n">
        <v>0.466203125</v>
      </c>
      <c r="I42" s="7" t="n">
        <v>121703.5526315789</v>
      </c>
      <c r="J42" s="7" t="n">
        <v>-85407.5</v>
      </c>
    </row>
    <row r="43">
      <c r="A43" s="6" t="inlineStr">
        <is>
          <t>ТЗ</t>
        </is>
      </c>
      <c r="B43" s="6" t="inlineStr">
        <is>
          <t>Грищенко Андрей Сергеевич</t>
        </is>
      </c>
      <c r="C43" s="7" t="n">
        <v>149</v>
      </c>
      <c r="D43" s="7" t="n">
        <v>85</v>
      </c>
      <c r="E43" s="17" t="n">
        <v>0.5704697986577181</v>
      </c>
      <c r="F43" s="7" t="n">
        <v>220000</v>
      </c>
      <c r="G43" s="7" t="n">
        <v>129161.19</v>
      </c>
      <c r="H43" s="17" t="n">
        <v>0.5870963181818182</v>
      </c>
      <c r="I43" s="7" t="n">
        <v>210736.6784210526</v>
      </c>
      <c r="J43" s="7" t="n">
        <v>-90838.81000000001</v>
      </c>
    </row>
    <row r="44">
      <c r="A44" s="6" t="inlineStr">
        <is>
          <t>ТЗ</t>
        </is>
      </c>
      <c r="B44" s="6" t="inlineStr">
        <is>
          <t>Стрежнев Сергей Александрович</t>
        </is>
      </c>
      <c r="C44" s="7" t="n">
        <v>103</v>
      </c>
      <c r="D44" s="7" t="n">
        <v>61</v>
      </c>
      <c r="E44" s="17" t="n">
        <v>0.5922330097087378</v>
      </c>
      <c r="F44" s="7" t="n">
        <v>240000</v>
      </c>
      <c r="G44" s="7" t="n">
        <v>142539</v>
      </c>
      <c r="H44" s="17" t="n">
        <v>0.5939125</v>
      </c>
      <c r="I44" s="7" t="n">
        <v>232563.6315789474</v>
      </c>
      <c r="J44" s="7" t="n">
        <v>-97461</v>
      </c>
    </row>
    <row r="45">
      <c r="A45" s="6" t="inlineStr">
        <is>
          <t>ТЗ</t>
        </is>
      </c>
      <c r="B45" s="6" t="inlineStr">
        <is>
          <t>Егиазарян Эльмира Яновна</t>
        </is>
      </c>
      <c r="C45" s="7" t="n">
        <v>100</v>
      </c>
      <c r="D45" s="7" t="n">
        <v>64</v>
      </c>
      <c r="E45" s="17" t="n">
        <v>0.64</v>
      </c>
      <c r="F45" s="7" t="n">
        <v>220000</v>
      </c>
      <c r="G45" s="7" t="n">
        <v>145124.25</v>
      </c>
      <c r="H45" s="17" t="n">
        <v>0.6596556818181818</v>
      </c>
      <c r="I45" s="7" t="n">
        <v>236781.6710526316</v>
      </c>
      <c r="J45" s="7" t="n">
        <v>-74875.75</v>
      </c>
    </row>
    <row r="46">
      <c r="A46" s="6" t="inlineStr">
        <is>
          <t>ТЗ</t>
        </is>
      </c>
      <c r="B46" s="6" t="inlineStr">
        <is>
          <t>Панкрац Наталья Владимировна</t>
        </is>
      </c>
      <c r="C46" s="7" t="n">
        <v>45</v>
      </c>
      <c r="D46" s="7" t="n">
        <v>27</v>
      </c>
      <c r="E46" s="17" t="n">
        <v>0.6</v>
      </c>
      <c r="F46" s="7" t="n">
        <v>60000</v>
      </c>
      <c r="G46" s="7" t="n">
        <v>41643.75</v>
      </c>
      <c r="H46" s="17" t="n">
        <v>0.6940625</v>
      </c>
      <c r="I46" s="7" t="n">
        <v>67945.06578947368</v>
      </c>
      <c r="J46" s="7" t="n">
        <v>-18356.25</v>
      </c>
    </row>
    <row r="47">
      <c r="A47" s="6" t="inlineStr">
        <is>
          <t>ТЗ</t>
        </is>
      </c>
      <c r="B47" s="6" t="inlineStr">
        <is>
          <t>Русакова Юлия Андреевна</t>
        </is>
      </c>
      <c r="C47" s="7" t="n">
        <v>58</v>
      </c>
      <c r="D47" s="7" t="n">
        <v>38</v>
      </c>
      <c r="E47" s="17" t="n">
        <v>0.6551724137931034</v>
      </c>
      <c r="F47" s="7" t="n">
        <v>100000</v>
      </c>
      <c r="G47" s="7" t="n">
        <v>69713.25</v>
      </c>
      <c r="H47" s="17" t="n">
        <v>0.6971325</v>
      </c>
      <c r="I47" s="7" t="n">
        <v>113742.6710526316</v>
      </c>
      <c r="J47" s="7" t="n">
        <v>-30286.75</v>
      </c>
    </row>
    <row r="48">
      <c r="A48" s="6" t="inlineStr">
        <is>
          <t>ТЗ</t>
        </is>
      </c>
      <c r="B48" s="6" t="inlineStr">
        <is>
          <t>Дубровин Евгений Андреевич</t>
        </is>
      </c>
      <c r="C48" s="7" t="n">
        <v>75</v>
      </c>
      <c r="D48" s="7" t="n">
        <v>59</v>
      </c>
      <c r="E48" s="17" t="n">
        <v>0.7866666666666666</v>
      </c>
      <c r="F48" s="7" t="n">
        <v>150000</v>
      </c>
      <c r="G48" s="7" t="n">
        <v>121095.44</v>
      </c>
      <c r="H48" s="17" t="n">
        <v>0.8073029333333335</v>
      </c>
      <c r="I48" s="7" t="n">
        <v>197576.7705263158</v>
      </c>
      <c r="J48" s="7" t="n">
        <v>-28904.55999999998</v>
      </c>
    </row>
    <row r="49">
      <c r="A49" s="6" t="inlineStr">
        <is>
          <t>ТЗ</t>
        </is>
      </c>
      <c r="B49" s="6" t="inlineStr">
        <is>
          <t>Николаева Татьяна Владимировна</t>
        </is>
      </c>
      <c r="C49" s="7" t="n">
        <v>60</v>
      </c>
      <c r="D49" s="7" t="n">
        <v>50</v>
      </c>
      <c r="E49" s="17" t="n">
        <v>0.8333333333333334</v>
      </c>
      <c r="F49" s="7" t="n">
        <v>60000</v>
      </c>
      <c r="G49" s="7" t="n">
        <v>64485.5</v>
      </c>
      <c r="H49" s="17" t="n">
        <v>1.074758333333333</v>
      </c>
      <c r="I49" s="7" t="n">
        <v>105213.1842105263</v>
      </c>
      <c r="J49" s="7" t="n">
        <v>4485.5</v>
      </c>
    </row>
    <row r="50">
      <c r="A50" s="6" t="inlineStr">
        <is>
          <t>ТЗ</t>
        </is>
      </c>
      <c r="B50" s="6" t="inlineStr">
        <is>
          <t>Акберов Эльнур Акрем Оглы</t>
        </is>
      </c>
      <c r="C50" s="7" t="n">
        <v>50</v>
      </c>
      <c r="D50" s="7" t="n">
        <v>109</v>
      </c>
      <c r="E50" s="17" t="n">
        <v>2.18</v>
      </c>
      <c r="F50" s="7" t="n">
        <v>80000</v>
      </c>
      <c r="G50" s="7" t="n">
        <v>202220.33</v>
      </c>
      <c r="H50" s="17" t="n">
        <v>2.527754125</v>
      </c>
      <c r="I50" s="7" t="n">
        <v>329938.4331578948</v>
      </c>
      <c r="J50" s="7" t="n">
        <v>122220.33</v>
      </c>
    </row>
    <row r="51">
      <c r="A51" s="6" t="inlineStr">
        <is>
          <t>ГП</t>
        </is>
      </c>
      <c r="B51" s="6" t="inlineStr">
        <is>
          <t>Володина Ирина Анатольевна</t>
        </is>
      </c>
      <c r="C51" s="7" t="n">
        <v>15</v>
      </c>
      <c r="D51" s="7" t="n">
        <v>2</v>
      </c>
      <c r="E51" s="17" t="n">
        <v>0.1333333333333333</v>
      </c>
      <c r="F51" s="7" t="n">
        <v>17900</v>
      </c>
      <c r="G51" s="7" t="n">
        <v>3455</v>
      </c>
      <c r="H51" s="17" t="n">
        <v>0.1930167597765363</v>
      </c>
      <c r="I51" s="7" t="n">
        <v>5637.105263157895</v>
      </c>
      <c r="J51" s="7" t="n">
        <v>-14445</v>
      </c>
    </row>
    <row r="52">
      <c r="A52" s="6" t="inlineStr">
        <is>
          <t>ГП</t>
        </is>
      </c>
      <c r="B52" s="6" t="inlineStr">
        <is>
          <t>Блинова Мария Александровна</t>
        </is>
      </c>
      <c r="C52" s="7" t="n">
        <v>176</v>
      </c>
      <c r="D52" s="7" t="n">
        <v>46</v>
      </c>
      <c r="E52" s="17" t="n">
        <v>0.2613636363636364</v>
      </c>
      <c r="F52" s="7" t="n">
        <v>145900</v>
      </c>
      <c r="G52" s="7" t="n">
        <v>34292</v>
      </c>
      <c r="H52" s="17" t="n">
        <v>0.2350376970527759</v>
      </c>
      <c r="I52" s="7" t="n">
        <v>55950.10526315789</v>
      </c>
      <c r="J52" s="7" t="n">
        <v>-111608</v>
      </c>
    </row>
    <row r="53">
      <c r="A53" s="6" t="inlineStr">
        <is>
          <t>ГП</t>
        </is>
      </c>
      <c r="B53" s="6" t="inlineStr">
        <is>
          <t>Ямова Жанна Николаевна</t>
        </is>
      </c>
      <c r="C53" s="7" t="n">
        <v>80</v>
      </c>
      <c r="D53" s="7" t="n">
        <v>32</v>
      </c>
      <c r="E53" s="17" t="n">
        <v>0.4</v>
      </c>
      <c r="F53" s="7" t="n">
        <v>130400</v>
      </c>
      <c r="G53" s="7" t="n">
        <v>48618</v>
      </c>
      <c r="H53" s="17" t="n">
        <v>0.3728374233128834</v>
      </c>
      <c r="I53" s="7" t="n">
        <v>79324.10526315789</v>
      </c>
      <c r="J53" s="7" t="n">
        <v>-81782</v>
      </c>
    </row>
    <row r="54">
      <c r="A54" s="6" t="inlineStr">
        <is>
          <t>ГП</t>
        </is>
      </c>
      <c r="B54" s="6" t="inlineStr">
        <is>
          <t>Мирошниченко Анастасия Константиновна</t>
        </is>
      </c>
      <c r="C54" s="7" t="n">
        <v>51</v>
      </c>
      <c r="D54" s="7" t="n">
        <v>20</v>
      </c>
      <c r="E54" s="17" t="n">
        <v>0.392156862745098</v>
      </c>
      <c r="F54" s="7" t="n">
        <v>65300</v>
      </c>
      <c r="G54" s="7" t="n">
        <v>32905.5</v>
      </c>
      <c r="H54" s="17" t="n">
        <v>0.5039127105666156</v>
      </c>
      <c r="I54" s="7" t="n">
        <v>53687.92105263158</v>
      </c>
      <c r="J54" s="7" t="n">
        <v>-32394.5</v>
      </c>
    </row>
    <row r="55">
      <c r="A55" s="6" t="inlineStr">
        <is>
          <t>ГП</t>
        </is>
      </c>
      <c r="B55" s="6" t="inlineStr">
        <is>
          <t>Сабирова Дина Юрьевна</t>
        </is>
      </c>
      <c r="C55" s="7" t="n">
        <v>21</v>
      </c>
      <c r="D55" s="7" t="n">
        <v>12</v>
      </c>
      <c r="E55" s="17" t="n">
        <v>0.5714285714285714</v>
      </c>
      <c r="F55" s="7" t="n">
        <v>30600</v>
      </c>
      <c r="G55" s="7" t="n">
        <v>16271.5</v>
      </c>
      <c r="H55" s="17" t="n">
        <v>0.5317483660130718</v>
      </c>
      <c r="I55" s="7" t="n">
        <v>26548.23684210526</v>
      </c>
      <c r="J55" s="7" t="n">
        <v>-14328.5</v>
      </c>
    </row>
    <row r="56">
      <c r="A56" s="6" t="inlineStr">
        <is>
          <t>ГП</t>
        </is>
      </c>
      <c r="B56" s="6" t="inlineStr">
        <is>
          <t>Шахова Юлия Александровна</t>
        </is>
      </c>
      <c r="C56" s="7" t="n">
        <v>50</v>
      </c>
      <c r="D56" s="7" t="n">
        <v>41</v>
      </c>
      <c r="E56" s="17" t="n">
        <v>0.82</v>
      </c>
      <c r="F56" s="7" t="n">
        <v>59900</v>
      </c>
      <c r="G56" s="7" t="n">
        <v>59615.49000000001</v>
      </c>
      <c r="H56" s="17" t="n">
        <v>0.9952502504173624</v>
      </c>
      <c r="I56" s="7" t="n">
        <v>97267.37842105264</v>
      </c>
      <c r="J56" s="7" t="n">
        <v>-284.5099999999948</v>
      </c>
    </row>
    <row r="57">
      <c r="A57" s="6" t="inlineStr">
        <is>
          <t>БИ</t>
        </is>
      </c>
      <c r="B57" s="6" t="inlineStr">
        <is>
          <t>Кадыров Вадим Камильевич</t>
        </is>
      </c>
      <c r="C57" s="7" t="n">
        <v>30</v>
      </c>
      <c r="D57" s="7" t="n">
        <v>4</v>
      </c>
      <c r="E57" s="17" t="n">
        <v>0.1333333333333333</v>
      </c>
      <c r="F57" s="7" t="n">
        <v>30000</v>
      </c>
      <c r="G57" s="7" t="n">
        <v>5541.5</v>
      </c>
      <c r="H57" s="17" t="n">
        <v>0.1847166666666667</v>
      </c>
      <c r="I57" s="7" t="n">
        <v>9041.394736842105</v>
      </c>
      <c r="J57" s="7" t="n">
        <v>-24458.5</v>
      </c>
    </row>
    <row r="58">
      <c r="A58" s="6" t="inlineStr">
        <is>
          <t>БИ</t>
        </is>
      </c>
      <c r="B58" s="6" t="inlineStr">
        <is>
          <t>Кармушев Ростислав Николаевич</t>
        </is>
      </c>
      <c r="C58" s="7" t="n">
        <v>26</v>
      </c>
      <c r="D58" s="7" t="n">
        <v>19</v>
      </c>
      <c r="E58" s="17" t="n">
        <v>0.7307692307692307</v>
      </c>
      <c r="F58" s="7" t="n">
        <v>40000</v>
      </c>
      <c r="G58" s="7" t="n">
        <v>30587</v>
      </c>
      <c r="H58" s="17" t="n">
        <v>0.764675</v>
      </c>
      <c r="I58" s="7" t="n">
        <v>49905.10526315789</v>
      </c>
      <c r="J58" s="7" t="n">
        <v>-9413</v>
      </c>
    </row>
    <row r="62">
      <c r="A62" s="16" t="inlineStr">
        <is>
          <t>Дорожная карта по дням</t>
        </is>
      </c>
    </row>
    <row r="63">
      <c r="A63" s="13" t="inlineStr">
        <is>
          <t>День</t>
        </is>
      </c>
      <c r="B63" s="13" t="inlineStr">
        <is>
          <t>Дата</t>
        </is>
      </c>
      <c r="C63" s="13" t="inlineStr">
        <is>
          <t>План ₽ накоп.</t>
        </is>
      </c>
      <c r="D63" s="13" t="inlineStr">
        <is>
          <t>Факт ₽ день</t>
        </is>
      </c>
      <c r="E63" s="13" t="inlineStr">
        <is>
          <t>Факт ₽ накоп.</t>
        </is>
      </c>
      <c r="F63" s="13" t="inlineStr">
        <is>
          <t>% ₽</t>
        </is>
      </c>
      <c r="G63" s="13" t="inlineStr">
        <is>
          <t>План трен. накоп.</t>
        </is>
      </c>
      <c r="H63" s="13" t="inlineStr">
        <is>
          <t>Факт трен. день</t>
        </is>
      </c>
      <c r="I63" s="13" t="inlineStr">
        <is>
          <t>Факт трен. накоп.</t>
        </is>
      </c>
      <c r="J63" s="13" t="inlineStr">
        <is>
          <t>% трен.</t>
        </is>
      </c>
    </row>
    <row r="64">
      <c r="A64" s="6" t="n">
        <v>1</v>
      </c>
      <c r="B64" s="6" t="inlineStr">
        <is>
          <t>01.07.2026</t>
        </is>
      </c>
      <c r="C64" s="7" t="n">
        <v>113548.3870967742</v>
      </c>
      <c r="D64" s="7" t="n">
        <v>142691.83</v>
      </c>
      <c r="E64" s="7" t="n">
        <v>142691.83</v>
      </c>
      <c r="F64" s="17" t="n">
        <v>1.256661002840909</v>
      </c>
      <c r="G64" s="7" t="n">
        <v>73.3225806451613</v>
      </c>
      <c r="H64" s="7" t="n">
        <v>84</v>
      </c>
      <c r="I64" s="7" t="n">
        <v>84</v>
      </c>
      <c r="J64" s="17" t="n">
        <v>1.145622525296964</v>
      </c>
    </row>
    <row r="65">
      <c r="A65" s="6" t="n">
        <v>2</v>
      </c>
      <c r="B65" s="6" t="inlineStr">
        <is>
          <t>02.07.2026</t>
        </is>
      </c>
      <c r="C65" s="7" t="n">
        <v>227096.7741935484</v>
      </c>
      <c r="D65" s="7" t="n">
        <v>126068.79</v>
      </c>
      <c r="E65" s="7" t="n">
        <v>268760.62</v>
      </c>
      <c r="F65" s="17" t="n">
        <v>1.183462957386364</v>
      </c>
      <c r="G65" s="7" t="n">
        <v>146.6451612903226</v>
      </c>
      <c r="H65" s="7" t="n">
        <v>80</v>
      </c>
      <c r="I65" s="7" t="n">
        <v>164</v>
      </c>
      <c r="J65" s="17" t="n">
        <v>1.118345798504179</v>
      </c>
    </row>
    <row r="66">
      <c r="A66" s="6" t="n">
        <v>3</v>
      </c>
      <c r="B66" s="6" t="inlineStr">
        <is>
          <t>03.07.2026</t>
        </is>
      </c>
      <c r="C66" s="7" t="n">
        <v>340645.1612903226</v>
      </c>
      <c r="D66" s="7" t="n">
        <v>135994.38</v>
      </c>
      <c r="E66" s="7" t="n">
        <v>404755</v>
      </c>
      <c r="F66" s="17" t="n">
        <v>1.188201231060606</v>
      </c>
      <c r="G66" s="7" t="n">
        <v>219.9677419354839</v>
      </c>
      <c r="H66" s="7" t="n">
        <v>76</v>
      </c>
      <c r="I66" s="7" t="n">
        <v>240</v>
      </c>
      <c r="J66" s="17" t="n">
        <v>1.091069071711395</v>
      </c>
    </row>
    <row r="67">
      <c r="A67" s="6" t="n">
        <v>4</v>
      </c>
      <c r="B67" s="6" t="inlineStr">
        <is>
          <t>04.07.2026</t>
        </is>
      </c>
      <c r="C67" s="7" t="n">
        <v>454193.5483870968</v>
      </c>
      <c r="D67" s="7" t="n">
        <v>66787.91</v>
      </c>
      <c r="E67" s="7" t="n">
        <v>471542.91</v>
      </c>
      <c r="F67" s="17" t="n">
        <v>1.038198168323864</v>
      </c>
      <c r="G67" s="7" t="n">
        <v>293.2903225806452</v>
      </c>
      <c r="H67" s="7" t="n">
        <v>42</v>
      </c>
      <c r="I67" s="7" t="n">
        <v>282</v>
      </c>
      <c r="J67" s="17" t="n">
        <v>0.9615046194456665</v>
      </c>
    </row>
    <row r="68">
      <c r="A68" s="6" t="n">
        <v>5</v>
      </c>
      <c r="B68" s="6" t="inlineStr">
        <is>
          <t>05.07.2026</t>
        </is>
      </c>
      <c r="C68" s="7" t="n">
        <v>567741.9354838709</v>
      </c>
      <c r="D68" s="7" t="n">
        <v>30109.5</v>
      </c>
      <c r="E68" s="7" t="n">
        <v>501652.41</v>
      </c>
      <c r="F68" s="17" t="n">
        <v>0.883592313068182</v>
      </c>
      <c r="G68" s="7" t="n">
        <v>366.6129032258065</v>
      </c>
      <c r="H68" s="7" t="n">
        <v>16</v>
      </c>
      <c r="I68" s="7" t="n">
        <v>298</v>
      </c>
      <c r="J68" s="17" t="n">
        <v>0.8128464584249889</v>
      </c>
    </row>
    <row r="69">
      <c r="A69" s="6" t="n">
        <v>6</v>
      </c>
      <c r="B69" s="6" t="inlineStr">
        <is>
          <t>06.07.2026</t>
        </is>
      </c>
      <c r="C69" s="7" t="n">
        <v>681290.3225806452</v>
      </c>
      <c r="D69" s="7" t="n">
        <v>112387.25</v>
      </c>
      <c r="E69" s="7" t="n">
        <v>614039.66</v>
      </c>
      <c r="F69" s="17" t="n">
        <v>0.9012892736742424</v>
      </c>
      <c r="G69" s="7" t="n">
        <v>439.9354838709677</v>
      </c>
      <c r="H69" s="7" t="n">
        <v>69</v>
      </c>
      <c r="I69" s="7" t="n">
        <v>367</v>
      </c>
      <c r="J69" s="17" t="n">
        <v>0.8342132277460038</v>
      </c>
    </row>
    <row r="70">
      <c r="A70" s="6" t="n">
        <v>7</v>
      </c>
      <c r="B70" s="6" t="inlineStr">
        <is>
          <t>07.07.2026</t>
        </is>
      </c>
      <c r="C70" s="7" t="n">
        <v>794838.7096774194</v>
      </c>
      <c r="D70" s="7" t="n">
        <v>119720.08</v>
      </c>
      <c r="E70" s="7" t="n">
        <v>733759.74</v>
      </c>
      <c r="F70" s="17" t="n">
        <v>0.9231555170454545</v>
      </c>
      <c r="G70" s="7" t="n">
        <v>513.258064516129</v>
      </c>
      <c r="H70" s="7" t="n">
        <v>79</v>
      </c>
      <c r="I70" s="7" t="n">
        <v>446</v>
      </c>
      <c r="J70" s="17" t="n">
        <v>0.8689585821130036</v>
      </c>
    </row>
    <row r="71">
      <c r="A71" s="6" t="n">
        <v>8</v>
      </c>
      <c r="B71" s="6" t="inlineStr">
        <is>
          <t>08.07.2026</t>
        </is>
      </c>
      <c r="C71" s="7" t="n">
        <v>908387.0967741936</v>
      </c>
      <c r="D71" s="7" t="n">
        <v>124419</v>
      </c>
      <c r="E71" s="7" t="n">
        <v>858178.74</v>
      </c>
      <c r="F71" s="17" t="n">
        <v>0.9447280163352272</v>
      </c>
      <c r="G71" s="7" t="n">
        <v>586.5806451612904</v>
      </c>
      <c r="H71" s="7" t="n">
        <v>73</v>
      </c>
      <c r="I71" s="7" t="n">
        <v>519</v>
      </c>
      <c r="J71" s="17" t="n">
        <v>0.884788825340959</v>
      </c>
    </row>
    <row r="72">
      <c r="A72" s="6" t="n">
        <v>9</v>
      </c>
      <c r="B72" s="6" t="inlineStr">
        <is>
          <t>09.07.2026</t>
        </is>
      </c>
      <c r="C72" s="7" t="n">
        <v>1021935.483870968</v>
      </c>
      <c r="D72" s="7" t="n">
        <v>119816.67</v>
      </c>
      <c r="E72" s="7" t="n">
        <v>977995.41</v>
      </c>
      <c r="F72" s="17" t="n">
        <v>0.957003084280303</v>
      </c>
      <c r="G72" s="7" t="n">
        <v>659.9032258064516</v>
      </c>
      <c r="H72" s="7" t="n">
        <v>78</v>
      </c>
      <c r="I72" s="7" t="n">
        <v>597</v>
      </c>
      <c r="J72" s="17" t="n">
        <v>0.9046781052940314</v>
      </c>
    </row>
    <row r="73">
      <c r="A73" s="6" t="n">
        <v>10</v>
      </c>
      <c r="B73" s="6" t="inlineStr">
        <is>
          <t>10.07.2026</t>
        </is>
      </c>
      <c r="C73" s="7" t="n">
        <v>1135483.870967742</v>
      </c>
      <c r="D73" s="7" t="n">
        <v>118308.75</v>
      </c>
      <c r="E73" s="7" t="n">
        <v>1096304.16</v>
      </c>
      <c r="F73" s="17" t="n">
        <v>0.9654951409090912</v>
      </c>
      <c r="G73" s="7" t="n">
        <v>733.2258064516129</v>
      </c>
      <c r="H73" s="7" t="n">
        <v>70</v>
      </c>
      <c r="I73" s="7" t="n">
        <v>667</v>
      </c>
      <c r="J73" s="17" t="n">
        <v>0.9096788385393753</v>
      </c>
    </row>
    <row r="74">
      <c r="A74" s="6" t="n">
        <v>11</v>
      </c>
      <c r="B74" s="6" t="inlineStr">
        <is>
          <t>11.07.2026</t>
        </is>
      </c>
      <c r="C74" s="7" t="n">
        <v>1249032.258064516</v>
      </c>
      <c r="D74" s="7" t="n">
        <v>65037.79</v>
      </c>
      <c r="E74" s="7" t="n">
        <v>1161341.95</v>
      </c>
      <c r="F74" s="17" t="n">
        <v>0.929793400051653</v>
      </c>
      <c r="G74" s="7" t="n">
        <v>806.5483870967741</v>
      </c>
      <c r="H74" s="7" t="n">
        <v>44</v>
      </c>
      <c r="I74" s="7" t="n">
        <v>711</v>
      </c>
      <c r="J74" s="17" t="n">
        <v>0.8815342158940928</v>
      </c>
    </row>
    <row r="75">
      <c r="A75" s="6" t="n">
        <v>12</v>
      </c>
      <c r="B75" s="6" t="inlineStr">
        <is>
          <t>12.07.2026</t>
        </is>
      </c>
      <c r="C75" s="7" t="n">
        <v>1362580.64516129</v>
      </c>
      <c r="D75" s="7" t="n">
        <v>67733.16</v>
      </c>
      <c r="E75" s="7" t="n">
        <v>1229075.11</v>
      </c>
      <c r="F75" s="17" t="n">
        <v>0.9020200854640151</v>
      </c>
      <c r="G75" s="7" t="n">
        <v>879.8709677419355</v>
      </c>
      <c r="H75" s="7" t="n">
        <v>53</v>
      </c>
      <c r="I75" s="7" t="n">
        <v>764</v>
      </c>
      <c r="J75" s="17" t="n">
        <v>0.8683091362369849</v>
      </c>
    </row>
    <row r="76">
      <c r="A76" s="6" t="n">
        <v>13</v>
      </c>
      <c r="B76" s="6" t="inlineStr">
        <is>
          <t>13.07.2026</t>
        </is>
      </c>
      <c r="C76" s="7" t="n">
        <v>1476129.032258064</v>
      </c>
      <c r="D76" s="7" t="n">
        <v>167393.09</v>
      </c>
      <c r="E76" s="7" t="n">
        <v>1396468.2</v>
      </c>
      <c r="F76" s="17" t="n">
        <v>0.9460339641608393</v>
      </c>
      <c r="G76" s="7" t="n">
        <v>953.1935483870968</v>
      </c>
      <c r="H76" s="7" t="n">
        <v>106</v>
      </c>
      <c r="I76" s="7" t="n">
        <v>870</v>
      </c>
      <c r="J76" s="17" t="n">
        <v>0.9127212426816473</v>
      </c>
    </row>
    <row r="77">
      <c r="A77" s="6" t="n">
        <v>14</v>
      </c>
      <c r="B77" s="6" t="inlineStr">
        <is>
          <t>14.07.2026</t>
        </is>
      </c>
      <c r="C77" s="7" t="n">
        <v>1589677.419354839</v>
      </c>
      <c r="D77" s="7" t="n">
        <v>131834.26</v>
      </c>
      <c r="E77" s="7" t="n">
        <v>1528302.46</v>
      </c>
      <c r="F77" s="17" t="n">
        <v>0.9613915637175325</v>
      </c>
      <c r="G77" s="7" t="n">
        <v>1026.516129032258</v>
      </c>
      <c r="H77" s="7" t="n">
        <v>80</v>
      </c>
      <c r="I77" s="7" t="n">
        <v>950</v>
      </c>
      <c r="J77" s="17" t="n">
        <v>0.9254603733266293</v>
      </c>
    </row>
    <row r="78">
      <c r="A78" s="6" t="n">
        <v>15</v>
      </c>
      <c r="B78" s="6" t="inlineStr">
        <is>
          <t>15.07.2026</t>
        </is>
      </c>
      <c r="C78" s="7" t="n">
        <v>1703225.806451613</v>
      </c>
      <c r="D78" s="7" t="n">
        <v>195750.65</v>
      </c>
      <c r="E78" s="7" t="n">
        <v>1724053.11</v>
      </c>
      <c r="F78" s="17" t="n">
        <v>1.012228151704546</v>
      </c>
      <c r="G78" s="7" t="n">
        <v>1099.838709677419</v>
      </c>
      <c r="H78" s="7" t="n">
        <v>138</v>
      </c>
      <c r="I78" s="7" t="n">
        <v>1088</v>
      </c>
      <c r="J78" s="17" t="n">
        <v>0.9892359583516646</v>
      </c>
    </row>
    <row r="79">
      <c r="A79" s="6" t="n">
        <v>16</v>
      </c>
      <c r="B79" s="6" t="inlineStr">
        <is>
          <t>16.07.2026</t>
        </is>
      </c>
      <c r="C79" s="7" t="n">
        <v>1816774.193548387</v>
      </c>
      <c r="D79" s="7" t="n">
        <v>152194.67</v>
      </c>
      <c r="E79" s="7" t="n">
        <v>1876247.78</v>
      </c>
      <c r="F79" s="17" t="n">
        <v>1.03273581640625</v>
      </c>
      <c r="G79" s="7" t="n">
        <v>1173.161290322581</v>
      </c>
      <c r="H79" s="7" t="n">
        <v>103</v>
      </c>
      <c r="I79" s="7" t="n">
        <v>1191</v>
      </c>
      <c r="J79" s="17" t="n">
        <v>1.015205675318962</v>
      </c>
    </row>
    <row r="80">
      <c r="A80" s="6" t="n">
        <v>17</v>
      </c>
      <c r="B80" s="6" t="inlineStr">
        <is>
          <t>17.07.2026</t>
        </is>
      </c>
      <c r="C80" s="7" t="n">
        <v>1930322.580645161</v>
      </c>
      <c r="D80" s="7" t="n">
        <v>213253.98</v>
      </c>
      <c r="E80" s="7" t="n">
        <v>2089501.76</v>
      </c>
      <c r="F80" s="17" t="n">
        <v>1.082462475935829</v>
      </c>
      <c r="G80" s="7" t="n">
        <v>1246.483870967742</v>
      </c>
      <c r="H80" s="7" t="n">
        <v>140</v>
      </c>
      <c r="I80" s="7" t="n">
        <v>1331</v>
      </c>
      <c r="J80" s="17" t="n">
        <v>1.06780362827049</v>
      </c>
    </row>
    <row r="81">
      <c r="A81" s="6" t="n">
        <v>18</v>
      </c>
      <c r="B81" s="6" t="inlineStr">
        <is>
          <t>18.07.2026</t>
        </is>
      </c>
      <c r="C81" s="7" t="n">
        <v>2043870.967741936</v>
      </c>
      <c r="D81" s="7" t="n">
        <v>74647.34</v>
      </c>
      <c r="E81" s="7" t="n">
        <v>2164149.1</v>
      </c>
      <c r="F81" s="17" t="n">
        <v>1.058848202335859</v>
      </c>
      <c r="G81" s="7" t="n">
        <v>1319.806451612903</v>
      </c>
      <c r="H81" s="7" t="n">
        <v>47</v>
      </c>
      <c r="I81" s="7" t="n">
        <v>1378</v>
      </c>
      <c r="J81" s="17" t="n">
        <v>1.044092486679376</v>
      </c>
    </row>
    <row r="82">
      <c r="A82" s="6" t="n">
        <v>19</v>
      </c>
      <c r="B82" s="6" t="inlineStr">
        <is>
          <t>19.07.2026</t>
        </is>
      </c>
      <c r="C82" s="7" t="n">
        <v>2157419.35483871</v>
      </c>
      <c r="D82" s="7" t="n">
        <v>25398.25</v>
      </c>
      <c r="E82" s="7" t="n">
        <v>2189547.35</v>
      </c>
      <c r="F82" s="17" t="n">
        <v>1.014891863785885</v>
      </c>
      <c r="G82" s="7" t="n">
        <v>1393.129032258065</v>
      </c>
      <c r="H82" s="7" t="n">
        <v>20</v>
      </c>
      <c r="I82" s="7" t="n">
        <v>1398</v>
      </c>
      <c r="J82" s="17" t="n">
        <v>1.003496422534559</v>
      </c>
    </row>
    <row r="83">
      <c r="A83" s="6" t="n">
        <v>20</v>
      </c>
      <c r="B83" s="6" t="inlineStr">
        <is>
          <t>20.07.2026</t>
        </is>
      </c>
      <c r="C83" s="7" t="n">
        <v>2270967.741935484</v>
      </c>
      <c r="D83" s="7" t="n">
        <v>0</v>
      </c>
      <c r="E83" s="7" t="n">
        <v>2189547.35</v>
      </c>
      <c r="F83" s="17" t="n">
        <v>0.964147270596591</v>
      </c>
      <c r="G83" s="7" t="n">
        <v>1466.451612903226</v>
      </c>
      <c r="H83" s="7" t="n">
        <v>0</v>
      </c>
      <c r="I83" s="7" t="n">
        <v>1398</v>
      </c>
      <c r="J83" s="17" t="n">
        <v>0.9533216014078311</v>
      </c>
    </row>
    <row r="84">
      <c r="A84" s="6" t="n">
        <v>21</v>
      </c>
      <c r="B84" s="6" t="inlineStr">
        <is>
          <t>21.07.2026</t>
        </is>
      </c>
      <c r="C84" s="7" t="n">
        <v>2384516.129032258</v>
      </c>
      <c r="D84" s="7" t="n">
        <v>0</v>
      </c>
      <c r="E84" s="7" t="n">
        <v>2189547.35</v>
      </c>
      <c r="F84" s="17" t="n">
        <v>0.9182354958062772</v>
      </c>
      <c r="G84" s="7" t="n">
        <v>1539.774193548387</v>
      </c>
      <c r="H84" s="7" t="n">
        <v>0</v>
      </c>
      <c r="I84" s="7" t="n">
        <v>1398</v>
      </c>
      <c r="J84" s="17" t="n">
        <v>0.9079253346741248</v>
      </c>
    </row>
    <row r="85">
      <c r="A85" s="6" t="n">
        <v>22</v>
      </c>
      <c r="B85" s="6" t="inlineStr">
        <is>
          <t>22.07.2026</t>
        </is>
      </c>
      <c r="C85" s="7" t="n">
        <v>2498064.516129032</v>
      </c>
      <c r="D85" s="7" t="n">
        <v>0</v>
      </c>
      <c r="E85" s="7" t="n">
        <v>2189547.35</v>
      </c>
      <c r="F85" s="17" t="n">
        <v>0.8764975187241736</v>
      </c>
      <c r="G85" s="7" t="n">
        <v>1613.096774193548</v>
      </c>
      <c r="H85" s="7" t="n">
        <v>0</v>
      </c>
      <c r="I85" s="7" t="n">
        <v>1398</v>
      </c>
      <c r="J85" s="17" t="n">
        <v>0.8666560012798464</v>
      </c>
    </row>
    <row r="86">
      <c r="A86" s="6" t="n">
        <v>23</v>
      </c>
      <c r="B86" s="6" t="inlineStr">
        <is>
          <t>23.07.2026</t>
        </is>
      </c>
      <c r="C86" s="7" t="n">
        <v>2611612.903225807</v>
      </c>
      <c r="D86" s="7" t="n">
        <v>0</v>
      </c>
      <c r="E86" s="7" t="n">
        <v>2189547.35</v>
      </c>
      <c r="F86" s="17" t="n">
        <v>0.8383889309535573</v>
      </c>
      <c r="G86" s="7" t="n">
        <v>1686.41935483871</v>
      </c>
      <c r="H86" s="7" t="n">
        <v>0</v>
      </c>
      <c r="I86" s="7" t="n">
        <v>1398</v>
      </c>
      <c r="J86" s="17" t="n">
        <v>0.8289753055720269</v>
      </c>
    </row>
    <row r="87">
      <c r="A87" s="6" t="n">
        <v>24</v>
      </c>
      <c r="B87" s="6" t="inlineStr">
        <is>
          <t>24.07.2026</t>
        </is>
      </c>
      <c r="C87" s="7" t="n">
        <v>2725161.290322581</v>
      </c>
      <c r="D87" s="7" t="n">
        <v>0</v>
      </c>
      <c r="E87" s="7" t="n">
        <v>2189547.35</v>
      </c>
      <c r="F87" s="17" t="n">
        <v>0.8034560588304924</v>
      </c>
      <c r="G87" s="7" t="n">
        <v>1759.741935483871</v>
      </c>
      <c r="H87" s="7" t="n">
        <v>0</v>
      </c>
      <c r="I87" s="7" t="n">
        <v>1398</v>
      </c>
      <c r="J87" s="17" t="n">
        <v>0.7944346678398592</v>
      </c>
    </row>
    <row r="88">
      <c r="A88" s="6" t="n">
        <v>25</v>
      </c>
      <c r="B88" s="6" t="inlineStr">
        <is>
          <t>25.07.2026</t>
        </is>
      </c>
      <c r="C88" s="7" t="n">
        <v>2838709.677419355</v>
      </c>
      <c r="D88" s="7" t="n">
        <v>0</v>
      </c>
      <c r="E88" s="7" t="n">
        <v>2189547.35</v>
      </c>
      <c r="F88" s="17" t="n">
        <v>0.7713178164772728</v>
      </c>
      <c r="G88" s="7" t="n">
        <v>1833.064516129032</v>
      </c>
      <c r="H88" s="7" t="n">
        <v>0</v>
      </c>
      <c r="I88" s="7" t="n">
        <v>1398</v>
      </c>
      <c r="J88" s="17" t="n">
        <v>0.7626572811262649</v>
      </c>
    </row>
    <row r="89">
      <c r="A89" s="6" t="n">
        <v>26</v>
      </c>
      <c r="B89" s="6" t="inlineStr">
        <is>
          <t>26.07.2026</t>
        </is>
      </c>
      <c r="C89" s="7" t="n">
        <v>2952258.064516129</v>
      </c>
      <c r="D89" s="7" t="n">
        <v>0</v>
      </c>
      <c r="E89" s="7" t="n">
        <v>2189547.35</v>
      </c>
      <c r="F89" s="17" t="n">
        <v>0.7416517466127622</v>
      </c>
      <c r="G89" s="7" t="n">
        <v>1906.387096774194</v>
      </c>
      <c r="H89" s="7" t="n">
        <v>0</v>
      </c>
      <c r="I89" s="7" t="n">
        <v>1398</v>
      </c>
      <c r="J89" s="17" t="n">
        <v>0.7333243087752547</v>
      </c>
    </row>
    <row r="90">
      <c r="A90" s="6" t="n">
        <v>27</v>
      </c>
      <c r="B90" s="6" t="inlineStr">
        <is>
          <t>27.07.2026</t>
        </is>
      </c>
      <c r="C90" s="7" t="n">
        <v>3065806.451612903</v>
      </c>
      <c r="D90" s="7" t="n">
        <v>0</v>
      </c>
      <c r="E90" s="7" t="n">
        <v>2189547.35</v>
      </c>
      <c r="F90" s="17" t="n">
        <v>0.7141831634048822</v>
      </c>
      <c r="G90" s="7" t="n">
        <v>1979.709677419355</v>
      </c>
      <c r="H90" s="7" t="n">
        <v>0</v>
      </c>
      <c r="I90" s="7" t="n">
        <v>1398</v>
      </c>
      <c r="J90" s="17" t="n">
        <v>0.7061641491909859</v>
      </c>
    </row>
    <row r="91">
      <c r="A91" s="6" t="n">
        <v>28</v>
      </c>
      <c r="B91" s="6" t="inlineStr">
        <is>
          <t>28.07.2026</t>
        </is>
      </c>
      <c r="C91" s="7" t="n">
        <v>3179354.838709678</v>
      </c>
      <c r="D91" s="7" t="n">
        <v>0</v>
      </c>
      <c r="E91" s="7" t="n">
        <v>2189547.35</v>
      </c>
      <c r="F91" s="17" t="n">
        <v>0.6886766218547078</v>
      </c>
      <c r="G91" s="7" t="n">
        <v>2053.032258064516</v>
      </c>
      <c r="H91" s="7" t="n">
        <v>0</v>
      </c>
      <c r="I91" s="7" t="n">
        <v>1398</v>
      </c>
      <c r="J91" s="17" t="n">
        <v>0.6809440010055936</v>
      </c>
    </row>
    <row r="92">
      <c r="A92" s="6" t="n">
        <v>29</v>
      </c>
      <c r="B92" s="6" t="inlineStr">
        <is>
          <t>29.07.2026</t>
        </is>
      </c>
      <c r="C92" s="7" t="n">
        <v>3292903.225806451</v>
      </c>
      <c r="D92" s="7" t="n">
        <v>0</v>
      </c>
      <c r="E92" s="7" t="n">
        <v>2189547.35</v>
      </c>
      <c r="F92" s="17" t="n">
        <v>0.66492915213558</v>
      </c>
      <c r="G92" s="7" t="n">
        <v>2126.354838709678</v>
      </c>
      <c r="H92" s="7" t="n">
        <v>0</v>
      </c>
      <c r="I92" s="7" t="n">
        <v>1398</v>
      </c>
      <c r="J92" s="17" t="n">
        <v>0.6574631733847111</v>
      </c>
    </row>
    <row r="93">
      <c r="A93" s="6" t="n">
        <v>30</v>
      </c>
      <c r="B93" s="6" t="inlineStr">
        <is>
          <t>30.07.2026</t>
        </is>
      </c>
      <c r="C93" s="7" t="n">
        <v>3406451.612903226</v>
      </c>
      <c r="D93" s="7" t="n">
        <v>0</v>
      </c>
      <c r="E93" s="7" t="n">
        <v>2189547.35</v>
      </c>
      <c r="F93" s="17" t="n">
        <v>0.642764847064394</v>
      </c>
      <c r="G93" s="7" t="n">
        <v>2199.677419354839</v>
      </c>
      <c r="H93" s="7" t="n">
        <v>0</v>
      </c>
      <c r="I93" s="7" t="n">
        <v>1398</v>
      </c>
      <c r="J93" s="17" t="n">
        <v>0.6355477342718874</v>
      </c>
    </row>
    <row r="94">
      <c r="A94" s="6" t="n">
        <v>31</v>
      </c>
      <c r="B94" s="6" t="inlineStr">
        <is>
          <t>31.07.2026</t>
        </is>
      </c>
      <c r="C94" s="7" t="n">
        <v>3520000</v>
      </c>
      <c r="D94" s="7" t="n">
        <v>0</v>
      </c>
      <c r="E94" s="7" t="n">
        <v>2189547.35</v>
      </c>
      <c r="F94" s="17" t="n">
        <v>0.622030497159091</v>
      </c>
      <c r="G94" s="7" t="n">
        <v>2273</v>
      </c>
      <c r="H94" s="7" t="n">
        <v>0</v>
      </c>
      <c r="I94" s="7" t="n">
        <v>1398</v>
      </c>
      <c r="J94" s="17" t="n">
        <v>0.6150461944566652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58">
    <cfRule type="dataBar" priority="5">
      <dataBar showValue="1">
        <cfvo type="num" val="0"/>
        <cfvo type="num" val="1"/>
        <color rgb="00B7E4C7"/>
      </dataBar>
    </cfRule>
  </conditionalFormatting>
  <conditionalFormatting sqref="H26:H58">
    <cfRule type="dataBar" priority="5">
      <dataBar showValue="1">
        <cfvo type="num" val="0"/>
        <cfvo type="num" val="1"/>
        <color rgb="00B7E4C7"/>
      </dataBar>
    </cfRule>
  </conditionalFormatting>
  <conditionalFormatting sqref="F64:F94">
    <cfRule type="dataBar" priority="7">
      <dataBar showValue="1">
        <cfvo type="num" val="0"/>
        <cfvo type="num" val="1"/>
        <color rgb="00B7E4C7"/>
      </dataBar>
    </cfRule>
  </conditionalFormatting>
  <conditionalFormatting sqref="J64:J94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2026-07-20T08:46:25Z</dcterms:created>
  <dcterms:modified xsi:type="dcterms:W3CDTF">2026-07-20T08:46:25Z</dcterms:modified>
</cp:coreProperties>
</file>